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00" tabRatio="622" firstSheet="3" activeTab="4"/>
  </bookViews>
  <sheets>
    <sheet name="доходы" sheetId="1" r:id="rId1"/>
    <sheet name="2 источники" sheetId="2" r:id="rId2"/>
    <sheet name="4 перечень гл админ" sheetId="3" r:id="rId3"/>
    <sheet name="5 расходы" sheetId="4" r:id="rId4"/>
    <sheet name="6 ведомств стр" sheetId="5" r:id="rId5"/>
    <sheet name="7 внутр заимств" sheetId="6" r:id="rId6"/>
    <sheet name="8 мун гарантии" sheetId="7" r:id="rId7"/>
    <sheet name="9 кред догов" sheetId="8" r:id="rId8"/>
    <sheet name="основные хар-ки" sheetId="9" r:id="rId9"/>
    <sheet name="ФОТ 2017" sheetId="10" r:id="rId10"/>
    <sheet name="ФОТ 2018" sheetId="11" r:id="rId11"/>
    <sheet name="ФОТ 2019" sheetId="12" r:id="rId12"/>
    <sheet name="6 таблиц" sheetId="13" r:id="rId13"/>
  </sheets>
  <externalReferences>
    <externalReference r:id="rId16"/>
  </externalReferences>
  <definedNames>
    <definedName name="_xlnm.Print_Titles" localSheetId="0">'доходы'!$7:$8</definedName>
    <definedName name="_xlnm.Print_Area" localSheetId="1">'2 источники'!$A$1:$E$28</definedName>
    <definedName name="_xlnm.Print_Area" localSheetId="2">'4 перечень гл админ'!$A$1:$C$29</definedName>
    <definedName name="_xlnm.Print_Area" localSheetId="3">'5 расходы'!$A$1:$H$56</definedName>
    <definedName name="_xlnm.Print_Area" localSheetId="4">'6 ведомств стр'!$A$1:$I$56</definedName>
  </definedNames>
  <calcPr fullCalcOnLoad="1"/>
</workbook>
</file>

<file path=xl/sharedStrings.xml><?xml version="1.0" encoding="utf-8"?>
<sst xmlns="http://schemas.openxmlformats.org/spreadsheetml/2006/main" count="1251" uniqueCount="383">
  <si>
    <t>Приложение№ 1</t>
  </si>
  <si>
    <t>БЕЗВОЗМЕЗДНЫЕ ПОСТУПЛЕНИЯ</t>
  </si>
  <si>
    <t>Единый сельскохозяйственный налог</t>
  </si>
  <si>
    <t>Безвозмездные поступления от других бюджетов бюджетной системы РФ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</si>
  <si>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</si>
  <si>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</si>
  <si>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</si>
  <si>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</si>
  <si>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Доходы от оказания платных услуг (работ) и компенсации затрат государства</t>
  </si>
  <si>
    <t>Коды бюджетной классификации</t>
  </si>
  <si>
    <t>ВСЕГО ДОХОДОВ</t>
  </si>
  <si>
    <t>000 1 00 00000 00 0000 000</t>
  </si>
  <si>
    <t>000 1 01 00000 00 0000 000</t>
  </si>
  <si>
    <t>000 1 05 00000 00 0000 000</t>
  </si>
  <si>
    <t>000 1 05 03010 01 0000 110</t>
  </si>
  <si>
    <t>000 1 06 00000 00 0000 000</t>
  </si>
  <si>
    <t>000 1 06 01030 10 0000 110</t>
  </si>
  <si>
    <t>000 1 13 00000 00 0000 000</t>
  </si>
  <si>
    <t>000 2 00 00000 00 0000 000</t>
  </si>
  <si>
    <t>0002 02 00000 00 0000 000</t>
  </si>
  <si>
    <t>000 2 02 01001 10 0000 151</t>
  </si>
  <si>
    <t>Наименование  показателя</t>
  </si>
  <si>
    <t xml:space="preserve">  ( тыс. руб.)</t>
  </si>
  <si>
    <t>к Решению Совета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</si>
  <si>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</si>
  <si>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000 1 01 02030 01 0000 110</t>
  </si>
  <si>
    <t>000 1 13 01995 10 0000 130</t>
  </si>
  <si>
    <t>Штрафы, санкции, возмещение ущерба</t>
  </si>
  <si>
    <t>000 1 16 00000 00 0000 000</t>
  </si>
  <si>
    <t>000 1 16 90050 10 0000 140</t>
  </si>
  <si>
    <t>,</t>
  </si>
  <si>
    <t>000 1 01 02020 01 0000 110</t>
  </si>
  <si>
    <t>Задолженность и перерасчеты по отмененным налогам, сборам и иным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</si>
  <si>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</si>
  <si>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000 1 09 00000 00 0000 000</t>
  </si>
  <si>
    <t>000 1 09 04053 10 0000 110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</si>
  <si>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</t>
  </si>
  <si>
    <t>000 1 06 06033 10 0000 110</t>
  </si>
  <si>
    <t>000 1 06 06043 10 0000 110</t>
  </si>
  <si>
    <t>Бюджет на 2017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</si>
  <si>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</si>
  <si>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</si>
  <si>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</si>
  <si>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</si>
  <si>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</si>
  <si>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</si>
  <si>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Прочие доходы от оказания платных услуг (работ) получателями средств бюджетов сельских поселений</t>
  </si>
  <si>
    <t>000 1 05 03000 01 0000 110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</si>
  <si>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</si>
  <si>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</si>
  <si>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</si>
  <si>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</si>
  <si>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Доходы от оказания платных услуг (работ)</t>
  </si>
  <si>
    <t>Прочие доходы от оказания платных услуг (работ)</t>
  </si>
  <si>
    <t>000 1 13 01990 00 0000 130</t>
  </si>
  <si>
    <t>000 1 13 01000 00 0000 130</t>
  </si>
  <si>
    <t>000 1 06 06000 00 0000 110</t>
  </si>
  <si>
    <t>000 1 06 01000 00 0000 110</t>
  </si>
  <si>
    <t>000 1 06 06030 00 0000 110</t>
  </si>
  <si>
    <t>000 1 06 06040 00 0000 110</t>
  </si>
  <si>
    <t>Прочие поступления от денежных взысканий (штрафов) и иных сумм в возмещение ущерба</t>
  </si>
  <si>
    <t>000 1 16 90000 00 0000 140</t>
  </si>
  <si>
    <t>000 2 02 01000 00 0000 151</t>
  </si>
  <si>
    <t>000 2 02 01001 00 0000 151</t>
  </si>
  <si>
    <t>000 2 02 03000 00 0000 151</t>
  </si>
  <si>
    <t>000 2 02 03015 10 0000 151</t>
  </si>
  <si>
    <t>(тыс. руб.)</t>
  </si>
  <si>
    <t xml:space="preserve">Наименование 
показателей
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</si>
  <si>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</si>
  <si>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>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</si>
  <si>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</si>
  <si>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</si>
  <si>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</si>
  <si>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01 01 00 00 00 0000 700</t>
  </si>
  <si>
    <t>Размещение муниципальных ценных бумаг поселений, номинальная стоимость которых указана в валюте Российской Федерации</t>
  </si>
  <si>
    <t>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</si>
  <si>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</si>
  <si>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01 01 00 00 00 0000 800</t>
  </si>
  <si>
    <t>Погашение муниципальных ценных бумаг поселений, номинальная стоимость которых указана в валюте Российской Федерации</t>
  </si>
  <si>
    <t>01 01 00 00 10 0000 810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</si>
  <si>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</si>
  <si>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</si>
  <si>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</si>
  <si>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</si>
  <si>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сельских поселений в валюте Российской Федерации</t>
  </si>
  <si>
    <t>01 02 00 00 10 0000 710</t>
  </si>
  <si>
    <t>Погашение  кредитов, представленных кредитными организациями в валюте Российской Федерации</t>
  </si>
  <si>
    <t>01 02 00 00 00 0000 800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</si>
  <si>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</si>
  <si>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</si>
  <si>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Бюджетные кредиты 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</si>
  <si>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</si>
  <si>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</si>
  <si>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</si>
  <si>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</si>
  <si>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</si>
  <si>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</si>
  <si>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</si>
  <si>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</si>
  <si>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01 03 01 00 10 0000 810</t>
  </si>
  <si>
    <t>Изменение остатков средств на счетах по учету средств бюджета</t>
  </si>
  <si>
    <t>01 05 00 00 00 0000 000</t>
  </si>
  <si>
    <t>Увеличение  остатков средств бюджетов</t>
  </si>
  <si>
    <t>01 05 00 00 00 0000 500</t>
  </si>
  <si>
    <t>Увеличение прочих остатков денежных средств бюджетов сельских поселений</t>
  </si>
  <si>
    <t>01 05 02 01 10 0000 510</t>
  </si>
  <si>
    <t>Уменьшение  остатков средств бюджетов</t>
  </si>
  <si>
    <t>01 05 00 00 00 0000 600</t>
  </si>
  <si>
    <t>Уменьшение   прочих остатков денежных средств бюджетов сельских поселений</t>
  </si>
  <si>
    <t>01 05 02 01 10 0000 610</t>
  </si>
  <si>
    <t>Приложение № 4</t>
  </si>
  <si>
    <t>к  Решению Совета</t>
  </si>
  <si>
    <t xml:space="preserve">                                                                                                              </t>
  </si>
  <si>
    <t xml:space="preserve">     Перечень главных администраторов источников финансирования дефицита бюджета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</si>
  <si>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МО "Новокрасинский сельсовет" </t>
  </si>
  <si>
    <t>Код главы</t>
  </si>
  <si>
    <t>Наименование</t>
  </si>
  <si>
    <t>Уменьшение прочих остатков денежных средств бюджетов сельских поселений</t>
  </si>
  <si>
    <t>Приложение № 5</t>
  </si>
  <si>
    <t>Наименование показателя</t>
  </si>
  <si>
    <t>Код  раздела</t>
  </si>
  <si>
    <t>Код подраздела</t>
  </si>
  <si>
    <t>Код целевой статьи расходов</t>
  </si>
  <si>
    <t>Код группы видов расходов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</si>
  <si>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</si>
  <si>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</si>
  <si>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</si>
  <si>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</si>
  <si>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</si>
  <si>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содержание высшего должностного лица в рамках муниципальной программы "Муниципальное управление МО "Новокрасинский сельсовет"</t>
  </si>
  <si>
    <t>2010020010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</si>
  <si>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</si>
  <si>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</si>
  <si>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</si>
  <si>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</si>
  <si>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обеспечение функций контрольной-счетной палаты в рамках муниципальной программы "Муниципальное управление МО "Новокрасинский сельсовет"</t>
  </si>
  <si>
    <t>2020020021</t>
  </si>
  <si>
    <t>Межбюджетные трансферты</t>
  </si>
  <si>
    <t>500</t>
  </si>
  <si>
    <t>Резервные фонды</t>
  </si>
  <si>
    <t>11</t>
  </si>
  <si>
    <t xml:space="preserve">Резервный фонд МО "Новокрасинский сельсовет" в рамках муниципальной программы "Муниципальное управление МО "Новокрасинский сельсовет" </t>
  </si>
  <si>
    <t>2020020022</t>
  </si>
  <si>
    <t>Социальное обеспечение и иные выплаты</t>
  </si>
  <si>
    <t>300</t>
  </si>
  <si>
    <t>Другие общегосударственные вопросы</t>
  </si>
  <si>
    <t>13</t>
  </si>
  <si>
    <t>Расходы на обеспечение функций аппарата управления в рамках муниципальной программы "Муниципальное управление МО "Новокрасинский сельсовет"</t>
  </si>
  <si>
    <t>Иные закупки товаров, работ и услуг для обеспечения государственных (муниципальных) нужд</t>
  </si>
  <si>
    <t>200</t>
  </si>
  <si>
    <t>Расходы на обеспечение функций  отдела по исполнению бюджетов муниципальных образований Володарского района в рамках муниципальной программы "Муниципальное управление МО "Новокрасинский сельсовет"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</si>
  <si>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</si>
  <si>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</si>
  <si>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</si>
  <si>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комиссариаты, в рамках муниципальной программы "Первичный воинский учет"</t>
  </si>
  <si>
    <t>21Б0051180</t>
  </si>
  <si>
    <t>НАЦИОНАЛЬНАЯ БЕЗОПАСНОСТЬ И ПРАВООХРАНИТЕЛЬНАЯ ДЕЯТЕЛЬНОСТЬ</t>
  </si>
  <si>
    <t>09</t>
  </si>
  <si>
    <t>Обеспечение безопасности на территории МО "Новокрасинский сельсовет" в рамках муниципальной программы "Безопасность"</t>
  </si>
  <si>
    <t>2200022000</t>
  </si>
  <si>
    <t>10</t>
  </si>
  <si>
    <t>ЖИЛИЩНО-КОММУНАЛЬНОЕ ХОЗЯЙСТВО</t>
  </si>
  <si>
    <t>05</t>
  </si>
  <si>
    <t>Благоустройство</t>
  </si>
  <si>
    <t>Благоустройство территории поселения в рамках муниципальной программы "Муниципальное хозяйство"</t>
  </si>
  <si>
    <t>Другие вопросы в области жилищно-коммунального хозяйства</t>
  </si>
  <si>
    <t>Другие вопросы в области жилищно-коммунального хозяйства в рамках муниципальной программы "Содержание и развитие коммунальной инфраструктуры"</t>
  </si>
  <si>
    <t>КУЛЬТУРА,  КИНЕМАТОГРАФИЯ</t>
  </si>
  <si>
    <t>08</t>
  </si>
  <si>
    <t xml:space="preserve">Культура </t>
  </si>
  <si>
    <t>Содержание работников культуры в рамках муниципальной программы "Развитие культуры на территории "МО "Большемогойский сельсовет"</t>
  </si>
  <si>
    <t>0320003023</t>
  </si>
  <si>
    <t>Проведение мероприятий в рамках муниципальной программы "Развитие культуры на территории "МО "Большемогойский сельсовет"</t>
  </si>
  <si>
    <t>2420024020</t>
  </si>
  <si>
    <t>СОЦИАЛЬНАЯ ПОЛИТИКА</t>
  </si>
  <si>
    <t xml:space="preserve">Пенсионное обеспечение </t>
  </si>
  <si>
    <t>Муниципальная пенсия в рамках муниципальной программы "Муниципальное управление МО "Большемогойский сельсовет"</t>
  </si>
  <si>
    <t>2020020023</t>
  </si>
  <si>
    <t>Социальное обеспечение и иные выплаты населению</t>
  </si>
  <si>
    <t>Приложение № 6</t>
  </si>
  <si>
    <t>Приложение № 7</t>
  </si>
  <si>
    <t>ПРОГРАММА</t>
  </si>
  <si>
    <t>Внутренние заимствования (привлечение/погашение)</t>
  </si>
  <si>
    <t>Кредиты от других бюджетов бюджетной системы РФ</t>
  </si>
  <si>
    <t>привлечение средств</t>
  </si>
  <si>
    <t>погашение основного долга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</si>
  <si>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</si>
  <si>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получение</t>
  </si>
  <si>
    <t xml:space="preserve">погашение </t>
  </si>
  <si>
    <t>Приложение № 8</t>
  </si>
  <si>
    <t>Цель гарантирования</t>
  </si>
  <si>
    <t>Наименование принципала</t>
  </si>
  <si>
    <t>Сумма гарантирования</t>
  </si>
  <si>
    <t>Наличие права регрессного требования</t>
  </si>
  <si>
    <t>Иные условия предоставления государственных гарантий</t>
  </si>
  <si>
    <t>Общая сумма</t>
  </si>
  <si>
    <t>1</t>
  </si>
  <si>
    <t>4</t>
  </si>
  <si>
    <t>7</t>
  </si>
  <si>
    <t>8</t>
  </si>
  <si>
    <t>-</t>
  </si>
  <si>
    <t>Приложение № 9</t>
  </si>
  <si>
    <t>Наименование кредитора,номер,дата кредитного договора  (соглашения)</t>
  </si>
  <si>
    <t>Годы</t>
  </si>
  <si>
    <t>Доходы</t>
  </si>
  <si>
    <t>Профицит(+)/Дефицит(-)</t>
  </si>
  <si>
    <t>налоговые/ неналоговые доходы</t>
  </si>
  <si>
    <t>безвозмездные поступления</t>
  </si>
  <si>
    <t>Итого</t>
  </si>
  <si>
    <t>Расходы</t>
  </si>
  <si>
    <t>Условно утвержденные расходы</t>
  </si>
  <si>
    <t>Глава МО "Новокрасинский сельсовет"                               Афанасьев А.И.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</si>
  <si>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муниципального образования "Новокрасинский сельсовет"</t>
  </si>
  <si>
    <t xml:space="preserve"> (по полномочиям муниципального  образования) </t>
  </si>
  <si>
    <t>(тыс.руб.)</t>
  </si>
  <si>
    <t>Численность населения на 01.07.2011 г.</t>
  </si>
  <si>
    <t>Группа по оплате труда</t>
  </si>
  <si>
    <t>Численность населения на 01.01.2011 г.</t>
  </si>
  <si>
    <t>Прогноз на 2016 г.</t>
  </si>
  <si>
    <t>Отклонение  ФОТ на 2016 г. от ФОТ, рассчитанного по нормативу</t>
  </si>
  <si>
    <t>Прогноз на 2017 г.</t>
  </si>
  <si>
    <t>Отклонение  ФОТ на 2017 г. от ФОТ, рассчитанного по нормативу</t>
  </si>
  <si>
    <t>ИТОГО расходов по органам местного самоуправления</t>
  </si>
  <si>
    <t>в том числе</t>
  </si>
  <si>
    <t>ИТОГО расходов по органам местного самоуправления МО "_____________"</t>
  </si>
  <si>
    <t>ИТОГО расходов по органам местного самоуправления МО "____________"</t>
  </si>
  <si>
    <t>расходы на содержание органов местного самоуправления</t>
  </si>
  <si>
    <t>расходы на оплату труда и начисления на оплату труда</t>
  </si>
  <si>
    <t xml:space="preserve">Численность работающих </t>
  </si>
  <si>
    <t xml:space="preserve">Норматив на оплату труда , рассчитанный в соответствии с Постановлением Правительства АО № 370-П от 03.09.2007 </t>
  </si>
  <si>
    <t xml:space="preserve">Расходы, предусмотренные в бюджете </t>
  </si>
  <si>
    <t>Прогнозируемые расходы по ФОТ</t>
  </si>
  <si>
    <t xml:space="preserve">Всего </t>
  </si>
  <si>
    <t>Всего  ФОТ</t>
  </si>
  <si>
    <t xml:space="preserve"> численность выборных должностных лиц местного самоуправления</t>
  </si>
  <si>
    <t xml:space="preserve"> численность муниципальных служащих</t>
  </si>
  <si>
    <t xml:space="preserve">численность по остальным работникам </t>
  </si>
  <si>
    <t xml:space="preserve"> ФОТ, расчитанный по нормативу </t>
  </si>
  <si>
    <t xml:space="preserve">ФОТ по остальным работникам </t>
  </si>
  <si>
    <t>численность по остальным работникам</t>
  </si>
  <si>
    <t>ФОТ</t>
  </si>
  <si>
    <t xml:space="preserve"> выборные должности лица местного самоуправления</t>
  </si>
  <si>
    <t>муниципальные служащие</t>
  </si>
  <si>
    <t xml:space="preserve"> выборные должности лиц местного самоуправления</t>
  </si>
  <si>
    <t>Всего</t>
  </si>
  <si>
    <t>в том числе по группам должностей</t>
  </si>
  <si>
    <t xml:space="preserve">Главная группа </t>
  </si>
  <si>
    <t>Ведущая группа</t>
  </si>
  <si>
    <t>Старшая группа</t>
  </si>
  <si>
    <t>Младшая группа</t>
  </si>
  <si>
    <t>4=5+6+11</t>
  </si>
  <si>
    <t>6=7+8+9+10</t>
  </si>
  <si>
    <t>13=14+15+20</t>
  </si>
  <si>
    <t>15=16+17+18+19</t>
  </si>
  <si>
    <t>21=(14+15)-12</t>
  </si>
  <si>
    <t>25=26+27+32</t>
  </si>
  <si>
    <t>27=28+29+30+31</t>
  </si>
  <si>
    <t>34=35+36+41</t>
  </si>
  <si>
    <t>36=37+38+39+40</t>
  </si>
  <si>
    <t>42=(35+36)-33</t>
  </si>
  <si>
    <t>46=47+48+53</t>
  </si>
  <si>
    <t>48=49+50+51+52</t>
  </si>
  <si>
    <t>55=56+57+62</t>
  </si>
  <si>
    <t>57=58+59+60+61</t>
  </si>
  <si>
    <t>63=(56+57)-54</t>
  </si>
  <si>
    <t>Всего по  МО "Новокрасинский сельсовет"</t>
  </si>
  <si>
    <t>Всего по  МО "Новокрасинскому сельсовет"</t>
  </si>
  <si>
    <t>в том числе:</t>
  </si>
  <si>
    <t>расходы на оплату труда (КОСГУ 211)</t>
  </si>
  <si>
    <t>расходы на начисления на оплату труда (КОСГУ 213)</t>
  </si>
  <si>
    <t>Глава</t>
  </si>
  <si>
    <t>начисления</t>
  </si>
  <si>
    <t>совет</t>
  </si>
  <si>
    <t>администрация</t>
  </si>
  <si>
    <t>финансовое управление</t>
  </si>
  <si>
    <t>КИЗО</t>
  </si>
  <si>
    <t>культура</t>
  </si>
  <si>
    <t>спорт</t>
  </si>
  <si>
    <t>сельское хозяйство</t>
  </si>
  <si>
    <t>Глава МО "Новокрасинский сельсовет"</t>
  </si>
  <si>
    <t>__________________</t>
  </si>
  <si>
    <t>А.И. Афанасьев</t>
  </si>
  <si>
    <t>подпись</t>
  </si>
  <si>
    <t>ФИО</t>
  </si>
  <si>
    <t>Прогноз 2019 г.</t>
  </si>
  <si>
    <t>Отклонение   ФОТ на 2019 г. от ФОТ, рассчитанного по нормативу</t>
  </si>
  <si>
    <t>Прогноз 2018 г.</t>
  </si>
  <si>
    <t>Отклонение   ФОТ на 2018 г. от ФОТ, рассчитанного по нормативу</t>
  </si>
  <si>
    <t>Прогноз 2017 г.</t>
  </si>
  <si>
    <t>Отклонение   ФОТ на 2017 г. от ФОТ, рассчитанного по нормативу</t>
  </si>
  <si>
    <t>Прогноз основных характеристик МО "Новокрасинский сельсовет" на 2017 год и плановый период 2018-2019 годы</t>
  </si>
  <si>
    <t>Перечень кредитных договоров (соглашений), подлежащих исполнению в 2017-2019 гг.</t>
  </si>
  <si>
    <t>Программа предоставления муниципальных гарантий МО "Новокрасинский  сельсовет" Володарского района  Астраханской области на 2017 г. и плановый перниод 2018-2019 гг.</t>
  </si>
  <si>
    <t>Объем бюджетных ассигнований на исполнений гарантий в 2017 году</t>
  </si>
  <si>
    <t xml:space="preserve">Ведомственная структура расходов бюджета МО "Новокрасинский сельсовет" на 2017 год и плановый период 2018-2019 гг.  </t>
  </si>
  <si>
    <t>Расходы бюджета муниципального образования "Новокрасинский сельсовет" на 2017 год и плановый период 2018-2019 гг. по разделам и подразделам, целевым статьям и группам видов расходов классификации расходов бюджета</t>
  </si>
  <si>
    <t>Бюджет на 2018 г.</t>
  </si>
  <si>
    <t>Бюджет на 2019 г.</t>
  </si>
  <si>
    <t>Доходы  бюджета  МО "Новокрасинский сельсовет" на 2017 год и плановый период 2018-2019 годы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</si>
  <si>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</si>
  <si>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</si>
  <si>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</si>
  <si>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04</t>
  </si>
  <si>
    <t>НАЦИОНАЛЬНАЯ ЭКОНОМИКА</t>
  </si>
  <si>
    <t>Дорожное хозяйство (дорожные фонды)</t>
  </si>
  <si>
    <t>Содержание дорожного хозяйства в рамках муниципальной программы "Развитие и содержание дорожного хозяйства"</t>
  </si>
  <si>
    <t>2300023000</t>
  </si>
  <si>
    <t>2400024010</t>
  </si>
  <si>
    <t>2400024000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</si>
  <si>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</si>
  <si>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</si>
  <si>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</si>
  <si>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000 2 02 04000 00 0000 151</t>
  </si>
  <si>
    <t>000 2 02 04999 00 0000 151</t>
  </si>
  <si>
    <t>000 2 02 04999 10 0000 151</t>
  </si>
  <si>
    <t>муниципальных внутренних заимствований на 2017 г. и плановый период 2018-2019 гг.</t>
  </si>
  <si>
    <t xml:space="preserve">Отдельные сведения о параметрах местных бюджетов, позволяющие оценить соблюдение требований бюджетного законодательства Российской Федерации в части предельного размера дефицита бюджета муниципального образования, по форме таблицы 1.
</t>
  </si>
  <si>
    <t>2017 год</t>
  </si>
  <si>
    <t>Общий годовой объем доходов местного бюджета, тыс. руб.</t>
  </si>
  <si>
    <t>Объем безвозмездных поступлений, тыс. руб.</t>
  </si>
  <si>
    <t>Объем поступлений налоговых доходов по дополнительным нормативам отчислений, тыс. руб.</t>
  </si>
  <si>
    <t>Объем доходов местного бюджета без учета безвозмездных поступлений и налоговых доходов по дополнительным нормативам отчислений, тыс. руб.</t>
  </si>
  <si>
    <t>Объем дефицита местного бюджета, тыс. руб.</t>
  </si>
  <si>
    <t>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местного бюджета,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тыс. руб.</t>
  </si>
  <si>
    <t>Удельный вес дефицита местного бюджета в объеме доходов местного бюджета, %</t>
  </si>
  <si>
    <t>4 = 1 - 2 - 3</t>
  </si>
  <si>
    <t>7 = (5 x (-1) - 6) / 4 x 100</t>
  </si>
  <si>
    <t>2018 год</t>
  </si>
  <si>
    <t>2019 год</t>
  </si>
  <si>
    <t>Отдельные сведения о параметрах местных бюджетов, позволяющие оценить соблюдение требований бюджетного законодательства Российской Федерации в части предельного объема муниципальных заимствований, по форме таблицы 2.</t>
  </si>
  <si>
    <t>Объем муниципальных заимствований в текущем финансовом году, тыс. руб.</t>
  </si>
  <si>
    <t>Общий объем погашения долговых обязательств бюджета, тыс. руб.</t>
  </si>
  <si>
    <t>Размер дефицита, тыс. руб.</t>
  </si>
  <si>
    <t>Объем муниципальных заимствований в текущем финансовом году, %</t>
  </si>
  <si>
    <t>4 = (2+3) / 1</t>
  </si>
  <si>
    <t>Отдельные сведения о параметрах местных бюджетов, позволяющие оценить соблюдение требований бюджетного законодательства Российской Федерации в части предельного объема муниципального долга</t>
  </si>
  <si>
    <t>Объем муниципального долга без учета бюджетных кредитов, тыс. руб.</t>
  </si>
  <si>
    <t>Удельный вес объема муниципального долга в объеме доходов местного бюджета, %</t>
  </si>
  <si>
    <t>6 = 5 / 4 x 100</t>
  </si>
  <si>
    <t>Отдельные сведения о параметрах местных бюджетов, позволяющие оценить соблюдение требований бюджетного законодательства Российской Федерации в части расходов на обслуживание муниципального долга</t>
  </si>
  <si>
    <t>Объем расходов на обслуживание муниципального долга, тыс. руб.</t>
  </si>
  <si>
    <t>Объем расходов местного бюджета, тыс. руб.</t>
  </si>
  <si>
    <t>Объем расходов, которые осуществляются за счет субвенций, предоставляемых из бюджетов бюджетной системы Российской Федерации, тыс. руб.</t>
  </si>
  <si>
    <t>Объем расходов на обслуживание муниципального долга, %</t>
  </si>
  <si>
    <t>4 =1 / (2 - 3)</t>
  </si>
  <si>
    <t>Отдельные сведения о параметрах местных бюджетов, позволяющие оценить соблюдение требований бюджетного законодательства Российской Федерации в части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 муниципального образования Астраханской области</t>
  </si>
  <si>
    <t>Нормативы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самоуправления, установленные Правительством Астраханской области, тыс. руб.</t>
  </si>
  <si>
    <t>Расходы, предусмотренные в проекте местного бюджета, в том числе: тыс. руб.</t>
  </si>
  <si>
    <t>Отклонение расходов, предусмотренных в проекте местного бюджета от расходов на оплату труда по нормативу, тыс. руб.</t>
  </si>
  <si>
    <t>расходы на оплату труда выборных должностных лиц местного самоуправления, осуществляющих свои полномочия на постоянной основе, тыс. руб.</t>
  </si>
  <si>
    <t>расходы на оплату труда муниципальных служащих, тыс. руб.</t>
  </si>
  <si>
    <t>2 = 3 + 4</t>
  </si>
  <si>
    <t>5 = 2 - 1</t>
  </si>
  <si>
    <t>Отдельные сведения о параметрах местных бюджетов, позволяющие оценить соблюдение требований бюджетного законодательства Российской Федерации в части установления и исполнения расходных обязательств, не связанных с решением вопросов, отнесенных Конституцией Российской Федерации, федеральными законами, законами Астраханской области к полномочиям соответствующих органов местного самоуправления</t>
  </si>
  <si>
    <t>Наименование установленного расходного обязательства, не связанного с решением вопросов, отнесенных Конституцией Российской Федерации, федеральными законами, законами Астраханской области к полномочиям соответствующих органов местного самоуправления</t>
  </si>
  <si>
    <t>Объем расходов на исполнение указанных в графе 1 расходных обязательств, тыс. руб.</t>
  </si>
  <si>
    <t>А.И.Афанасьев</t>
  </si>
  <si>
    <t>Перечень показателей, необходимых для подготовки заключения о соответствии требованиям бюджетного законодательства РФ внесенного в представительный орган муниципального образования "Новокрасинский сельсовет" Астраханской области проекта местного бюджета на 2017 год и плановый период 2018-2019 гг.</t>
  </si>
  <si>
    <t>Приложение№ 2</t>
  </si>
  <si>
    <t xml:space="preserve">Налог на доходы физических лиц </t>
  </si>
  <si>
    <t>000 1 01 02000 01 0000 110</t>
  </si>
  <si>
    <t xml:space="preserve">000 1 01 02010 01 0000 110 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</si>
  <si>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</si>
  <si>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</si>
  <si>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</si>
  <si>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ИСТОЧНИКИ ВНУТРЕННЕГО ФИНАНСИРОВАНИЯ ДЕФИЦИТОВ БЮДЖЕТОВ  </t>
  </si>
  <si>
    <t xml:space="preserve"> ИСТОЧНИКИ  ВНУТРЕННЕГО ФИНАНСИРОВАНИЯ ДЕФИЦИТА СОБСТВЕННОГО БЮДЖЕТА МО "НОВОКРАСИНСКИЙ СЕЛЬСОВЕТ" НА 2017 г. И ПЛАНОВЫЙ ПЕРИОД 2018-2019 ГГ. </t>
  </si>
  <si>
    <t>Код группы, подгруппы, статьи и вида источников</t>
  </si>
  <si>
    <t>Получение кредитов от кредитных организаций бюджетами сельских 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</si>
  <si>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</si>
  <si>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кредитов, от 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</si>
  <si>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</si>
  <si>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</si>
  <si>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кредитов, от  других бюджетов бюджетной системы Российской Федерации в валюте Российской Федерации</t>
  </si>
  <si>
    <t>Увеличение остатков средств бюджета</t>
  </si>
  <si>
    <t>01 05 02 01 00 0000 510</t>
  </si>
  <si>
    <t>Увеличение прочих остатков денежных средств бюджета</t>
  </si>
  <si>
    <t>Уменьшение остатков средств бюджетов</t>
  </si>
  <si>
    <t>01 05 02 01 00 0000 610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</si>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</sst>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[$-FC19]d\ mmmm\ yyyy\ &quot;г.&quot;"/>
    <numFmt numFmtId="187" formatCode="_(* #,##0.0_);_(* \(#,##0.0\);_(* &quot;-&quot;??_);_(@_)"/>
    <numFmt numFmtId="188" formatCode="_(* #,##0_);_(* \(#,##0\);_(* &quot;-&quot;??_);_(@_)"/>
    <numFmt numFmtId="189" formatCode="#,##0.0"/>
    <numFmt numFmtId="190" formatCode="0.0%"/>
    <numFmt numFmtId="191" formatCode="_-* #,##0.0_р_._-;\-* #,##0.0_р_._-;_-* &quot;-&quot;??_р_._-;_-@_-"/>
    <numFmt numFmtId="192" formatCode="_-* #,##0_р_._-;\-* #,##0_р_._-;_-* &quot;-&quot;??_р_._-;_-@_-"/>
    <numFmt numFmtId="193" formatCode="_-* #,##0.0_р_._-;\-* #,##0.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#,##0&quot;р.&quot;"/>
    <numFmt numFmtId="208" formatCode="0.00000000"/>
    <numFmt numFmtId="209" formatCode="0.000000000"/>
    <numFmt numFmtId="210" formatCode="0.0000000000"/>
    <numFmt numFmtId="211" formatCode="0.000%"/>
    <numFmt numFmtId="212" formatCode="#,##0.00000"/>
  </numFmts>
  <fonts count="82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sz val="14"/>
      <color indexed="10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0" xfId="63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distributed"/>
    </xf>
    <xf numFmtId="49" fontId="7" fillId="33" borderId="10" xfId="63" applyNumberFormat="1" applyFont="1" applyFill="1" applyBorder="1" applyAlignment="1">
      <alignment horizontal="center" vertical="center" wrapText="1"/>
    </xf>
    <xf numFmtId="0" fontId="7" fillId="33" borderId="10" xfId="55" applyFont="1" applyFill="1" applyBorder="1" applyAlignment="1">
      <alignment horizontal="left"/>
      <protection/>
    </xf>
    <xf numFmtId="49" fontId="7" fillId="33" borderId="10" xfId="63" applyNumberFormat="1" applyFont="1" applyFill="1" applyBorder="1" applyAlignment="1">
      <alignment horizontal="center" vertical="center"/>
    </xf>
    <xf numFmtId="0" fontId="8" fillId="33" borderId="10" xfId="55" applyFont="1" applyFill="1" applyBorder="1" applyAlignment="1">
      <alignment horizontal="left" wrapText="1"/>
      <protection/>
    </xf>
    <xf numFmtId="49" fontId="8" fillId="33" borderId="10" xfId="63" applyNumberFormat="1" applyFont="1" applyFill="1" applyBorder="1" applyAlignment="1">
      <alignment horizontal="center" vertical="center" wrapText="1"/>
    </xf>
    <xf numFmtId="0" fontId="7" fillId="33" borderId="10" xfId="55" applyFont="1" applyFill="1" applyBorder="1" applyAlignment="1">
      <alignment horizontal="left" wrapText="1"/>
      <protection/>
    </xf>
    <xf numFmtId="0" fontId="8" fillId="33" borderId="11" xfId="0" applyFont="1" applyFill="1" applyBorder="1" applyAlignment="1">
      <alignment horizontal="left" wrapText="1"/>
    </xf>
    <xf numFmtId="0" fontId="9" fillId="0" borderId="0" xfId="0" applyFont="1" applyBorder="1" applyAlignment="1">
      <alignment/>
    </xf>
    <xf numFmtId="2" fontId="8" fillId="33" borderId="10" xfId="63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7" fillId="33" borderId="10" xfId="63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distributed"/>
    </xf>
    <xf numFmtId="0" fontId="8" fillId="33" borderId="10" xfId="55" applyFont="1" applyFill="1" applyBorder="1" applyAlignment="1">
      <alignment horizontal="left"/>
      <protection/>
    </xf>
    <xf numFmtId="0" fontId="8" fillId="0" borderId="10" xfId="55" applyFont="1" applyFill="1" applyBorder="1" applyAlignment="1">
      <alignment horizontal="left" vertical="distributed"/>
      <protection/>
    </xf>
    <xf numFmtId="49" fontId="8" fillId="33" borderId="10" xfId="55" applyNumberFormat="1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distributed"/>
      <protection/>
    </xf>
    <xf numFmtId="49" fontId="7" fillId="33" borderId="10" xfId="55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vertical="center"/>
    </xf>
    <xf numFmtId="0" fontId="10" fillId="0" borderId="0" xfId="53" applyFont="1" applyAlignment="1">
      <alignment horizontal="right" vertical="center" wrapText="1"/>
      <protection/>
    </xf>
    <xf numFmtId="0" fontId="11" fillId="0" borderId="0" xfId="53" applyFont="1" applyAlignment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0" fontId="12" fillId="34" borderId="0" xfId="0" applyFont="1" applyFill="1" applyAlignment="1">
      <alignment vertical="center"/>
    </xf>
    <xf numFmtId="183" fontId="8" fillId="0" borderId="10" xfId="0" applyNumberFormat="1" applyFont="1" applyBorder="1" applyAlignment="1">
      <alignment horizontal="center" vertical="center" wrapText="1"/>
    </xf>
    <xf numFmtId="181" fontId="12" fillId="0" borderId="0" xfId="0" applyNumberFormat="1" applyFont="1" applyAlignment="1">
      <alignment vertical="center"/>
    </xf>
    <xf numFmtId="183" fontId="7" fillId="0" borderId="10" xfId="0" applyNumberFormat="1" applyFont="1" applyBorder="1" applyAlignment="1">
      <alignment horizontal="center" vertical="center" wrapText="1"/>
    </xf>
    <xf numFmtId="183" fontId="14" fillId="0" borderId="10" xfId="0" applyNumberFormat="1" applyFont="1" applyBorder="1" applyAlignment="1">
      <alignment horizontal="center" vertical="center" wrapText="1"/>
    </xf>
    <xf numFmtId="183" fontId="15" fillId="0" borderId="10" xfId="0" applyNumberFormat="1" applyFont="1" applyBorder="1" applyAlignment="1">
      <alignment horizontal="center" vertical="center" wrapText="1"/>
    </xf>
    <xf numFmtId="18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212" fontId="12" fillId="0" borderId="0" xfId="0" applyNumberFormat="1" applyFont="1" applyAlignment="1">
      <alignment vertical="center"/>
    </xf>
    <xf numFmtId="212" fontId="12" fillId="0" borderId="0" xfId="0" applyNumberFormat="1" applyFont="1" applyAlignment="1">
      <alignment vertical="center" wrapText="1"/>
    </xf>
    <xf numFmtId="212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distributed"/>
    </xf>
    <xf numFmtId="2" fontId="9" fillId="35" borderId="10" xfId="0" applyNumberFormat="1" applyFont="1" applyFill="1" applyBorder="1" applyAlignment="1">
      <alignment horizontal="right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left" vertical="center"/>
    </xf>
    <xf numFmtId="0" fontId="0" fillId="0" borderId="12" xfId="0" applyBorder="1" applyAlignment="1">
      <alignment vertical="distributed"/>
    </xf>
    <xf numFmtId="0" fontId="0" fillId="0" borderId="12" xfId="0" applyBorder="1" applyAlignment="1">
      <alignment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/>
    </xf>
    <xf numFmtId="0" fontId="8" fillId="35" borderId="10" xfId="0" applyFont="1" applyFill="1" applyBorder="1" applyAlignment="1">
      <alignment vertical="distributed"/>
    </xf>
    <xf numFmtId="0" fontId="8" fillId="35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vertical="center"/>
    </xf>
    <xf numFmtId="2" fontId="8" fillId="35" borderId="10" xfId="0" applyNumberFormat="1" applyFont="1" applyFill="1" applyBorder="1" applyAlignment="1">
      <alignment horizontal="right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right" vertical="center"/>
    </xf>
    <xf numFmtId="49" fontId="8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8" fillId="0" borderId="0" xfId="0" applyFont="1" applyAlignment="1">
      <alignment/>
    </xf>
    <xf numFmtId="49" fontId="9" fillId="0" borderId="13" xfId="0" applyNumberFormat="1" applyFont="1" applyBorder="1" applyAlignment="1">
      <alignment horizontal="justify" vertical="top" wrapText="1"/>
    </xf>
    <xf numFmtId="183" fontId="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2" fillId="0" borderId="13" xfId="0" applyNumberFormat="1" applyFont="1" applyBorder="1" applyAlignment="1">
      <alignment horizontal="justify" vertical="top" wrapText="1"/>
    </xf>
    <xf numFmtId="183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2" fillId="0" borderId="10" xfId="0" applyFont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80" fontId="7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4" fontId="74" fillId="0" borderId="10" xfId="0" applyNumberFormat="1" applyFont="1" applyBorder="1" applyAlignment="1">
      <alignment horizontal="right" vertical="center"/>
    </xf>
    <xf numFmtId="4" fontId="75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6" fillId="0" borderId="10" xfId="54" applyNumberFormat="1" applyFont="1" applyBorder="1" applyAlignment="1">
      <alignment horizontal="center" vertical="distributed"/>
      <protection/>
    </xf>
    <xf numFmtId="0" fontId="27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1" fontId="22" fillId="35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 vertical="center" wrapText="1"/>
    </xf>
    <xf numFmtId="1" fontId="22" fillId="36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1" fontId="29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2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1" fontId="29" fillId="36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" fontId="29" fillId="0" borderId="20" xfId="0" applyNumberFormat="1" applyFont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" fontId="29" fillId="0" borderId="22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1" fontId="29" fillId="0" borderId="24" xfId="0" applyNumberFormat="1" applyFont="1" applyBorder="1" applyAlignment="1">
      <alignment horizontal="center" vertical="center" wrapText="1"/>
    </xf>
    <xf numFmtId="1" fontId="29" fillId="0" borderId="25" xfId="0" applyNumberFormat="1" applyFont="1" applyBorder="1" applyAlignment="1">
      <alignment horizontal="center" vertical="center" wrapText="1"/>
    </xf>
    <xf numFmtId="0" fontId="29" fillId="34" borderId="26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1" fontId="29" fillId="0" borderId="29" xfId="0" applyNumberFormat="1" applyFont="1" applyBorder="1" applyAlignment="1">
      <alignment horizontal="center" vertical="center" wrapText="1"/>
    </xf>
    <xf numFmtId="1" fontId="29" fillId="0" borderId="28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1" fontId="22" fillId="0" borderId="32" xfId="0" applyNumberFormat="1" applyFont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35" xfId="0" applyNumberFormat="1" applyFont="1" applyBorder="1" applyAlignment="1">
      <alignment horizontal="center" vertical="center" wrapText="1"/>
    </xf>
    <xf numFmtId="0" fontId="22" fillId="34" borderId="36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/>
    </xf>
    <xf numFmtId="1" fontId="29" fillId="0" borderId="29" xfId="0" applyNumberFormat="1" applyFont="1" applyBorder="1" applyAlignment="1">
      <alignment horizontal="center"/>
    </xf>
    <xf numFmtId="1" fontId="29" fillId="0" borderId="28" xfId="0" applyNumberFormat="1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" fontId="29" fillId="0" borderId="37" xfId="0" applyNumberFormat="1" applyFont="1" applyBorder="1" applyAlignment="1">
      <alignment horizontal="center"/>
    </xf>
    <xf numFmtId="0" fontId="29" fillId="34" borderId="38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" fontId="29" fillId="0" borderId="37" xfId="0" applyNumberFormat="1" applyFont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41" xfId="0" applyNumberFormat="1" applyFont="1" applyBorder="1" applyAlignment="1">
      <alignment horizontal="center" vertical="center" wrapText="1"/>
    </xf>
    <xf numFmtId="0" fontId="29" fillId="34" borderId="4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1" fontId="29" fillId="0" borderId="44" xfId="0" applyNumberFormat="1" applyFont="1" applyBorder="1" applyAlignment="1">
      <alignment horizontal="center" vertical="center" wrapText="1"/>
    </xf>
    <xf numFmtId="1" fontId="29" fillId="0" borderId="45" xfId="0" applyNumberFormat="1" applyFont="1" applyBorder="1" applyAlignment="1">
      <alignment horizontal="center" vertical="center" wrapText="1"/>
    </xf>
    <xf numFmtId="0" fontId="29" fillId="34" borderId="46" xfId="0" applyFont="1" applyFill="1" applyBorder="1" applyAlignment="1">
      <alignment horizontal="center" vertical="center" wrapText="1"/>
    </xf>
    <xf numFmtId="0" fontId="29" fillId="34" borderId="39" xfId="0" applyFont="1" applyFill="1" applyBorder="1" applyAlignment="1">
      <alignment horizontal="center" vertical="center" wrapText="1"/>
    </xf>
    <xf numFmtId="1" fontId="29" fillId="0" borderId="39" xfId="0" applyNumberFormat="1" applyFont="1" applyBorder="1" applyAlignment="1">
      <alignment horizontal="center" vertical="center" wrapText="1"/>
    </xf>
    <xf numFmtId="1" fontId="29" fillId="0" borderId="29" xfId="0" applyNumberFormat="1" applyFont="1" applyFill="1" applyBorder="1" applyAlignment="1">
      <alignment horizontal="center" vertical="center" wrapText="1"/>
    </xf>
    <xf numFmtId="1" fontId="29" fillId="0" borderId="28" xfId="0" applyNumberFormat="1" applyFont="1" applyFill="1" applyBorder="1" applyAlignment="1">
      <alignment horizontal="center" vertical="center" wrapText="1"/>
    </xf>
    <xf numFmtId="43" fontId="22" fillId="0" borderId="10" xfId="63" applyNumberFormat="1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29" fillId="0" borderId="37" xfId="0" applyNumberFormat="1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1" fontId="29" fillId="0" borderId="44" xfId="0" applyNumberFormat="1" applyFont="1" applyFill="1" applyBorder="1" applyAlignment="1">
      <alignment horizontal="center" vertical="center" wrapText="1"/>
    </xf>
    <xf numFmtId="1" fontId="29" fillId="0" borderId="45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1" fontId="22" fillId="0" borderId="31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1" fontId="22" fillId="0" borderId="49" xfId="0" applyNumberFormat="1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>
      <alignment horizontal="center" vertical="center" wrapText="1"/>
    </xf>
    <xf numFmtId="0" fontId="22" fillId="34" borderId="5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Fill="1" applyBorder="1" applyAlignment="1">
      <alignment horizontal="center"/>
    </xf>
    <xf numFmtId="0" fontId="75" fillId="0" borderId="28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textRotation="90" wrapText="1"/>
    </xf>
    <xf numFmtId="0" fontId="6" fillId="35" borderId="12" xfId="0" applyFont="1" applyFill="1" applyBorder="1" applyAlignment="1">
      <alignment horizontal="center" vertical="center" textRotation="90" wrapText="1"/>
    </xf>
    <xf numFmtId="0" fontId="6" fillId="35" borderId="4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 textRotation="90"/>
    </xf>
    <xf numFmtId="183" fontId="9" fillId="0" borderId="10" xfId="0" applyNumberFormat="1" applyFont="1" applyBorder="1" applyAlignment="1">
      <alignment horizontal="center" vertical="center"/>
    </xf>
    <xf numFmtId="183" fontId="12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4" fillId="0" borderId="10" xfId="0" applyFont="1" applyBorder="1" applyAlignment="1">
      <alignment/>
    </xf>
    <xf numFmtId="0" fontId="74" fillId="0" borderId="0" xfId="0" applyFont="1" applyBorder="1" applyAlignment="1">
      <alignment horizontal="center" vertical="center" wrapText="1"/>
    </xf>
    <xf numFmtId="4" fontId="74" fillId="0" borderId="0" xfId="0" applyNumberFormat="1" applyFont="1" applyBorder="1" applyAlignment="1">
      <alignment horizontal="right" vertical="center"/>
    </xf>
    <xf numFmtId="4" fontId="75" fillId="0" borderId="0" xfId="0" applyNumberFormat="1" applyFont="1" applyBorder="1" applyAlignment="1">
      <alignment horizontal="right" vertical="center"/>
    </xf>
    <xf numFmtId="0" fontId="74" fillId="0" borderId="0" xfId="0" applyFont="1" applyBorder="1" applyAlignment="1">
      <alignment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8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top" wrapText="1"/>
    </xf>
    <xf numFmtId="9" fontId="76" fillId="0" borderId="10" xfId="60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vertical="top" wrapText="1"/>
    </xf>
    <xf numFmtId="9" fontId="76" fillId="0" borderId="0" xfId="60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wrapText="1"/>
    </xf>
    <xf numFmtId="0" fontId="77" fillId="0" borderId="0" xfId="0" applyFont="1" applyAlignment="1">
      <alignment horizontal="center" wrapText="1"/>
    </xf>
    <xf numFmtId="9" fontId="76" fillId="0" borderId="10" xfId="0" applyNumberFormat="1" applyFont="1" applyBorder="1" applyAlignment="1">
      <alignment horizontal="center" vertical="top" wrapText="1"/>
    </xf>
    <xf numFmtId="9" fontId="76" fillId="0" borderId="0" xfId="0" applyNumberFormat="1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top" wrapText="1"/>
    </xf>
    <xf numFmtId="0" fontId="76" fillId="0" borderId="0" xfId="0" applyFont="1" applyBorder="1" applyAlignment="1">
      <alignment vertical="top" wrapText="1"/>
    </xf>
    <xf numFmtId="0" fontId="79" fillId="0" borderId="0" xfId="42" applyFont="1" applyAlignment="1" applyProtection="1">
      <alignment/>
      <protection/>
    </xf>
    <xf numFmtId="0" fontId="9" fillId="0" borderId="0" xfId="0" applyFont="1" applyAlignment="1">
      <alignment vertical="top" wrapText="1"/>
    </xf>
    <xf numFmtId="0" fontId="7" fillId="33" borderId="10" xfId="55" applyFont="1" applyFill="1" applyBorder="1" applyAlignment="1">
      <alignment vertical="center" wrapText="1"/>
      <protection/>
    </xf>
    <xf numFmtId="0" fontId="7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distributed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1" fillId="0" borderId="0" xfId="0" applyFont="1" applyAlignment="1">
      <alignment horizontal="center" wrapText="1"/>
    </xf>
    <xf numFmtId="0" fontId="75" fillId="0" borderId="13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/>
    </xf>
    <xf numFmtId="0" fontId="30" fillId="0" borderId="53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242A28E6" xfId="54"/>
    <cellStyle name="Обычный_разбивка прогноза 200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.15\&#1086;&#1073;&#1097;&#1080;&#1077;\&#1054;&#1090;&#1082;&#1088;&#1099;&#1090;&#1099;&#1077;%20&#1076;&#1086;&#1082;&#1091;&#1084;&#1077;&#1085;&#1090;&#1099;%20&#1086;&#1090;&#1076;&#1077;&#1083;&#1086;&#1074;\&#1043;&#1054;,%20&#1063;&#1057;%20&#1080;%20&#1060;&#1054;&#1058;\&#1050;&#1086;&#1089;&#1077;&#1085;&#1082;&#1086;&#1074;&#1072;%20&#1052;.&#1040;\&#1055;&#1088;&#1080;&#1083;&#1086;&#1078;&#1077;&#1085;&#1080;&#1077;%201%20&#1082;%20&#1089;&#1090;&#1088;&#1091;&#1082;&#1090;&#1091;&#1088;&#1077;%20201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"/>
      <sheetName val="не брать!"/>
      <sheetName val="Ахтуб."/>
      <sheetName val="Волод."/>
      <sheetName val="Енот."/>
      <sheetName val="Икрянин."/>
      <sheetName val="Камыз."/>
      <sheetName val="Красн."/>
      <sheetName val="Лиман."/>
      <sheetName val="Нарим."/>
      <sheetName val="Приволж."/>
      <sheetName val="Хараб."/>
      <sheetName val="Чернояр."/>
      <sheetName val="Астр."/>
      <sheetName val="Знам."/>
    </sheetNames>
    <sheetDataSet>
      <sheetData sheetId="2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5">
          <cell r="AB15">
            <v>321</v>
          </cell>
          <cell r="AC15">
            <v>364</v>
          </cell>
          <cell r="AD15">
            <v>900</v>
          </cell>
        </row>
        <row r="16">
          <cell r="AB16">
            <v>550</v>
          </cell>
          <cell r="AC16">
            <v>1095</v>
          </cell>
          <cell r="AD16">
            <v>1248</v>
          </cell>
        </row>
        <row r="17">
          <cell r="AB17">
            <v>428</v>
          </cell>
          <cell r="AC17">
            <v>609</v>
          </cell>
          <cell r="AD17">
            <v>870</v>
          </cell>
        </row>
        <row r="18">
          <cell r="AB18">
            <v>428</v>
          </cell>
          <cell r="AC18">
            <v>462</v>
          </cell>
          <cell r="AD18">
            <v>548</v>
          </cell>
        </row>
        <row r="19">
          <cell r="AB19">
            <v>1009</v>
          </cell>
          <cell r="AC19">
            <v>8856</v>
          </cell>
          <cell r="AD19">
            <v>12807</v>
          </cell>
        </row>
        <row r="20">
          <cell r="AB20">
            <v>440</v>
          </cell>
          <cell r="AC20">
            <v>331</v>
          </cell>
          <cell r="AD20">
            <v>636</v>
          </cell>
        </row>
        <row r="21">
          <cell r="AB21">
            <v>330</v>
          </cell>
          <cell r="AC21">
            <v>371</v>
          </cell>
          <cell r="AD21">
            <v>721</v>
          </cell>
        </row>
        <row r="22">
          <cell r="AB22">
            <v>440</v>
          </cell>
          <cell r="AC22">
            <v>503</v>
          </cell>
          <cell r="AD22">
            <v>785</v>
          </cell>
        </row>
        <row r="23">
          <cell r="AB23">
            <v>428</v>
          </cell>
          <cell r="AC23">
            <v>519</v>
          </cell>
          <cell r="AD23">
            <v>867</v>
          </cell>
        </row>
        <row r="24">
          <cell r="AB24">
            <v>321</v>
          </cell>
          <cell r="AC24">
            <v>384</v>
          </cell>
          <cell r="AD24">
            <v>938</v>
          </cell>
        </row>
        <row r="25">
          <cell r="AB25">
            <v>330</v>
          </cell>
          <cell r="AC25">
            <v>364</v>
          </cell>
          <cell r="AD25">
            <v>663</v>
          </cell>
        </row>
        <row r="26">
          <cell r="AB26">
            <v>377</v>
          </cell>
          <cell r="AC26">
            <v>474</v>
          </cell>
          <cell r="AD26">
            <v>832</v>
          </cell>
        </row>
        <row r="27">
          <cell r="AB27">
            <v>321</v>
          </cell>
          <cell r="AC27">
            <v>384</v>
          </cell>
          <cell r="AD27">
            <v>967</v>
          </cell>
        </row>
        <row r="28">
          <cell r="AB28">
            <v>550</v>
          </cell>
          <cell r="AC28">
            <v>1248</v>
          </cell>
          <cell r="AD28">
            <v>3399</v>
          </cell>
        </row>
        <row r="29">
          <cell r="AB29">
            <v>512</v>
          </cell>
          <cell r="AC29">
            <v>609</v>
          </cell>
          <cell r="AD29">
            <v>416</v>
          </cell>
        </row>
      </sheetData>
      <sheetData sheetId="3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5">
          <cell r="AB15">
            <v>380</v>
          </cell>
          <cell r="AC15">
            <v>591</v>
          </cell>
          <cell r="AD15">
            <v>311</v>
          </cell>
        </row>
        <row r="16">
          <cell r="AB16">
            <v>353</v>
          </cell>
          <cell r="AC16">
            <v>484</v>
          </cell>
          <cell r="AD16">
            <v>295</v>
          </cell>
        </row>
        <row r="17">
          <cell r="AB17">
            <v>399</v>
          </cell>
          <cell r="AC17">
            <v>452</v>
          </cell>
          <cell r="AD17">
            <v>99</v>
          </cell>
        </row>
        <row r="18">
          <cell r="AB18">
            <v>353</v>
          </cell>
          <cell r="AC18">
            <v>546</v>
          </cell>
          <cell r="AD18">
            <v>203</v>
          </cell>
        </row>
        <row r="19">
          <cell r="AB19">
            <v>354</v>
          </cell>
          <cell r="AC19">
            <v>511</v>
          </cell>
          <cell r="AD19">
            <v>764</v>
          </cell>
        </row>
        <row r="20">
          <cell r="AB20">
            <v>353</v>
          </cell>
          <cell r="AC20">
            <v>382</v>
          </cell>
          <cell r="AD20">
            <v>457</v>
          </cell>
        </row>
        <row r="21">
          <cell r="AB21">
            <v>373</v>
          </cell>
          <cell r="AC21">
            <v>468</v>
          </cell>
          <cell r="AD21">
            <v>567</v>
          </cell>
        </row>
        <row r="22">
          <cell r="AB22">
            <v>280</v>
          </cell>
          <cell r="AC22">
            <v>223</v>
          </cell>
          <cell r="AD22">
            <v>329</v>
          </cell>
        </row>
        <row r="23">
          <cell r="AB23">
            <v>374</v>
          </cell>
          <cell r="AC23">
            <v>330</v>
          </cell>
          <cell r="AD23">
            <v>224</v>
          </cell>
        </row>
        <row r="24">
          <cell r="AB24">
            <v>308</v>
          </cell>
          <cell r="AC24">
            <v>219</v>
          </cell>
          <cell r="AD24">
            <v>52</v>
          </cell>
        </row>
        <row r="25">
          <cell r="AB25">
            <v>353</v>
          </cell>
          <cell r="AC25">
            <v>317</v>
          </cell>
          <cell r="AD25">
            <v>209</v>
          </cell>
        </row>
        <row r="26">
          <cell r="AB26">
            <v>353</v>
          </cell>
          <cell r="AC26">
            <v>337</v>
          </cell>
          <cell r="AD26">
            <v>191</v>
          </cell>
        </row>
        <row r="27">
          <cell r="AB27">
            <v>537</v>
          </cell>
          <cell r="AC27">
            <v>489</v>
          </cell>
          <cell r="AD27">
            <v>564</v>
          </cell>
        </row>
        <row r="28">
          <cell r="AB28">
            <v>308</v>
          </cell>
          <cell r="AC28">
            <v>393</v>
          </cell>
          <cell r="AD28">
            <v>72</v>
          </cell>
        </row>
        <row r="29">
          <cell r="AB29">
            <v>312</v>
          </cell>
          <cell r="AC29">
            <v>140</v>
          </cell>
          <cell r="AD29">
            <v>168</v>
          </cell>
        </row>
      </sheetData>
      <sheetData sheetId="4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5">
          <cell r="AB15">
            <v>313</v>
          </cell>
          <cell r="AC15">
            <v>383</v>
          </cell>
          <cell r="AD15">
            <v>807</v>
          </cell>
        </row>
        <row r="16">
          <cell r="AB16">
            <v>490</v>
          </cell>
          <cell r="AC16">
            <v>663</v>
          </cell>
          <cell r="AD16">
            <v>1904</v>
          </cell>
        </row>
        <row r="17">
          <cell r="AB17">
            <v>358</v>
          </cell>
          <cell r="AC17">
            <v>306</v>
          </cell>
          <cell r="AD17">
            <v>670</v>
          </cell>
        </row>
        <row r="18">
          <cell r="AB18">
            <v>332</v>
          </cell>
          <cell r="AC18">
            <v>309</v>
          </cell>
          <cell r="AD18">
            <v>657</v>
          </cell>
        </row>
        <row r="19">
          <cell r="AB19">
            <v>379</v>
          </cell>
          <cell r="AC19">
            <v>348</v>
          </cell>
          <cell r="AD19">
            <v>1230</v>
          </cell>
        </row>
        <row r="20">
          <cell r="AB20">
            <v>331</v>
          </cell>
          <cell r="AC20">
            <v>454</v>
          </cell>
          <cell r="AD20">
            <v>499</v>
          </cell>
        </row>
        <row r="21">
          <cell r="AB21">
            <v>358</v>
          </cell>
          <cell r="AC21">
            <v>385</v>
          </cell>
          <cell r="AD21">
            <v>499</v>
          </cell>
        </row>
        <row r="22">
          <cell r="AB22">
            <v>498</v>
          </cell>
          <cell r="AC22">
            <v>1446</v>
          </cell>
          <cell r="AD22">
            <v>3626</v>
          </cell>
        </row>
        <row r="23">
          <cell r="AB23">
            <v>313</v>
          </cell>
          <cell r="AC23">
            <v>383</v>
          </cell>
          <cell r="AD23">
            <v>462</v>
          </cell>
        </row>
        <row r="24">
          <cell r="AB24">
            <v>380</v>
          </cell>
          <cell r="AC24">
            <v>395</v>
          </cell>
          <cell r="AD24">
            <v>1054</v>
          </cell>
        </row>
        <row r="25">
          <cell r="AB25">
            <v>313</v>
          </cell>
          <cell r="AC25">
            <v>390</v>
          </cell>
          <cell r="AD25">
            <v>340</v>
          </cell>
        </row>
        <row r="26">
          <cell r="AB26">
            <v>358</v>
          </cell>
          <cell r="AC26">
            <v>485</v>
          </cell>
          <cell r="AD26">
            <v>644</v>
          </cell>
        </row>
        <row r="27">
          <cell r="AB27">
            <v>332</v>
          </cell>
          <cell r="AC27">
            <v>502</v>
          </cell>
          <cell r="AD27">
            <v>1378</v>
          </cell>
        </row>
        <row r="28">
          <cell r="AB28">
            <v>552</v>
          </cell>
          <cell r="AC28">
            <v>507</v>
          </cell>
          <cell r="AD28">
            <v>1826</v>
          </cell>
        </row>
      </sheetData>
      <sheetData sheetId="5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6">
          <cell r="AB16">
            <v>398</v>
          </cell>
          <cell r="AC16">
            <v>786</v>
          </cell>
          <cell r="AD16">
            <v>1818</v>
          </cell>
        </row>
        <row r="17">
          <cell r="AB17">
            <v>506</v>
          </cell>
          <cell r="AC17">
            <v>1368</v>
          </cell>
          <cell r="AD17">
            <v>3366</v>
          </cell>
        </row>
        <row r="18">
          <cell r="AB18">
            <v>593</v>
          </cell>
          <cell r="AC18">
            <v>3127</v>
          </cell>
          <cell r="AD18">
            <v>5797</v>
          </cell>
        </row>
        <row r="19">
          <cell r="AB19">
            <v>290</v>
          </cell>
          <cell r="AC19">
            <v>403</v>
          </cell>
          <cell r="AD19">
            <v>559</v>
          </cell>
        </row>
        <row r="20">
          <cell r="AB20">
            <v>353</v>
          </cell>
          <cell r="AC20">
            <v>720</v>
          </cell>
          <cell r="AD20">
            <v>1343</v>
          </cell>
        </row>
        <row r="21">
          <cell r="AB21">
            <v>336</v>
          </cell>
          <cell r="AC21">
            <v>727</v>
          </cell>
          <cell r="AD21">
            <v>966</v>
          </cell>
        </row>
        <row r="22">
          <cell r="AB22">
            <v>373</v>
          </cell>
          <cell r="AC22">
            <v>809</v>
          </cell>
          <cell r="AD22">
            <v>1262</v>
          </cell>
        </row>
        <row r="23">
          <cell r="AB23">
            <v>446</v>
          </cell>
          <cell r="AC23">
            <v>606</v>
          </cell>
          <cell r="AD23">
            <v>2488</v>
          </cell>
        </row>
        <row r="24">
          <cell r="AB24">
            <v>332</v>
          </cell>
          <cell r="AC24">
            <v>534</v>
          </cell>
          <cell r="AD24">
            <v>1429</v>
          </cell>
        </row>
        <row r="25">
          <cell r="AB25">
            <v>373</v>
          </cell>
          <cell r="AC25">
            <v>789</v>
          </cell>
          <cell r="AD25">
            <v>1530</v>
          </cell>
        </row>
        <row r="26">
          <cell r="AB26">
            <v>397</v>
          </cell>
          <cell r="AC26">
            <v>786</v>
          </cell>
          <cell r="AD26">
            <v>1704</v>
          </cell>
        </row>
        <row r="27">
          <cell r="AB27">
            <v>332</v>
          </cell>
          <cell r="AC27">
            <v>523</v>
          </cell>
          <cell r="AD27">
            <v>699</v>
          </cell>
        </row>
        <row r="28">
          <cell r="AB28">
            <v>353</v>
          </cell>
          <cell r="AC28">
            <v>580</v>
          </cell>
          <cell r="AD28">
            <v>487</v>
          </cell>
        </row>
        <row r="29">
          <cell r="AB29">
            <v>290</v>
          </cell>
          <cell r="AC29">
            <v>414</v>
          </cell>
          <cell r="AD29">
            <v>357</v>
          </cell>
        </row>
      </sheetData>
      <sheetData sheetId="6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5">
          <cell r="AB15">
            <v>711</v>
          </cell>
          <cell r="AC15">
            <v>2933</v>
          </cell>
          <cell r="AD15">
            <v>8250</v>
          </cell>
        </row>
        <row r="16">
          <cell r="AB16">
            <v>422</v>
          </cell>
          <cell r="AC16">
            <v>357</v>
          </cell>
          <cell r="AD16">
            <v>927</v>
          </cell>
        </row>
        <row r="17">
          <cell r="AB17">
            <v>422</v>
          </cell>
          <cell r="AC17">
            <v>686</v>
          </cell>
          <cell r="AD17">
            <v>1057</v>
          </cell>
        </row>
        <row r="18">
          <cell r="AB18">
            <v>422</v>
          </cell>
          <cell r="AC18">
            <v>667</v>
          </cell>
          <cell r="AD18">
            <v>553</v>
          </cell>
        </row>
        <row r="19">
          <cell r="AB19">
            <v>446</v>
          </cell>
          <cell r="AC19">
            <v>732</v>
          </cell>
          <cell r="AD19">
            <v>818</v>
          </cell>
        </row>
        <row r="20">
          <cell r="AB20">
            <v>422</v>
          </cell>
          <cell r="AC20">
            <v>469</v>
          </cell>
          <cell r="AD20">
            <v>728</v>
          </cell>
        </row>
        <row r="21">
          <cell r="AB21">
            <v>422</v>
          </cell>
          <cell r="AC21">
            <v>421</v>
          </cell>
          <cell r="AD21">
            <v>538</v>
          </cell>
        </row>
        <row r="22">
          <cell r="AB22">
            <v>422</v>
          </cell>
          <cell r="AC22">
            <v>387</v>
          </cell>
          <cell r="AD22">
            <v>651</v>
          </cell>
        </row>
        <row r="23">
          <cell r="AB23">
            <v>422</v>
          </cell>
          <cell r="AC23">
            <v>534</v>
          </cell>
          <cell r="AD23">
            <v>1142</v>
          </cell>
        </row>
        <row r="24">
          <cell r="AB24">
            <v>461</v>
          </cell>
          <cell r="AC24">
            <v>370</v>
          </cell>
          <cell r="AD24">
            <v>649</v>
          </cell>
        </row>
        <row r="25">
          <cell r="AB25">
            <v>353</v>
          </cell>
          <cell r="AC25">
            <v>313</v>
          </cell>
          <cell r="AD25">
            <v>876</v>
          </cell>
        </row>
        <row r="26">
          <cell r="AB26">
            <v>475</v>
          </cell>
          <cell r="AC26">
            <v>694</v>
          </cell>
          <cell r="AD26">
            <v>1480</v>
          </cell>
        </row>
        <row r="27">
          <cell r="AB27">
            <v>422</v>
          </cell>
          <cell r="AC27">
            <v>705</v>
          </cell>
          <cell r="AD27">
            <v>1470</v>
          </cell>
        </row>
        <row r="28">
          <cell r="AB28">
            <v>422</v>
          </cell>
          <cell r="AC28">
            <v>296</v>
          </cell>
          <cell r="AD28">
            <v>282</v>
          </cell>
        </row>
        <row r="29">
          <cell r="AB29">
            <v>358</v>
          </cell>
          <cell r="AC29">
            <v>163</v>
          </cell>
          <cell r="AD29">
            <v>680</v>
          </cell>
        </row>
      </sheetData>
      <sheetData sheetId="7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5">
          <cell r="AB15">
            <v>3020</v>
          </cell>
          <cell r="AC15">
            <v>13746</v>
          </cell>
          <cell r="AD15">
            <v>13605</v>
          </cell>
        </row>
        <row r="17">
          <cell r="AB17">
            <v>418</v>
          </cell>
          <cell r="AC17">
            <v>593</v>
          </cell>
          <cell r="AD17">
            <v>1933</v>
          </cell>
        </row>
        <row r="18">
          <cell r="AB18">
            <v>462</v>
          </cell>
          <cell r="AC18">
            <v>665</v>
          </cell>
          <cell r="AD18">
            <v>1821</v>
          </cell>
        </row>
        <row r="19">
          <cell r="AB19">
            <v>468</v>
          </cell>
          <cell r="AC19">
            <v>659</v>
          </cell>
          <cell r="AD19">
            <v>1348</v>
          </cell>
        </row>
        <row r="20">
          <cell r="AB20">
            <v>463</v>
          </cell>
          <cell r="AC20">
            <v>664</v>
          </cell>
          <cell r="AD20">
            <v>1434</v>
          </cell>
        </row>
        <row r="21">
          <cell r="AB21">
            <v>463</v>
          </cell>
          <cell r="AC21">
            <v>641</v>
          </cell>
          <cell r="AD21">
            <v>1100</v>
          </cell>
        </row>
        <row r="22">
          <cell r="AB22">
            <v>563</v>
          </cell>
          <cell r="AC22">
            <v>565</v>
          </cell>
          <cell r="AD22">
            <v>1304</v>
          </cell>
        </row>
        <row r="23">
          <cell r="AB23">
            <v>347</v>
          </cell>
          <cell r="AC23">
            <v>294</v>
          </cell>
          <cell r="AD23">
            <v>658</v>
          </cell>
        </row>
        <row r="24">
          <cell r="AB24">
            <v>956</v>
          </cell>
          <cell r="AC24">
            <v>2344</v>
          </cell>
          <cell r="AD24">
            <v>4549</v>
          </cell>
        </row>
        <row r="25">
          <cell r="AB25">
            <v>366</v>
          </cell>
          <cell r="AC25">
            <v>759</v>
          </cell>
          <cell r="AD25">
            <v>907</v>
          </cell>
        </row>
        <row r="26">
          <cell r="AB26">
            <v>240</v>
          </cell>
          <cell r="AC26">
            <v>301</v>
          </cell>
          <cell r="AD26">
            <v>462</v>
          </cell>
        </row>
        <row r="27">
          <cell r="AB27">
            <v>404</v>
          </cell>
          <cell r="AC27">
            <v>723</v>
          </cell>
          <cell r="AD27">
            <v>1200</v>
          </cell>
        </row>
        <row r="28">
          <cell r="AB28">
            <v>1355</v>
          </cell>
          <cell r="AC28">
            <v>3794</v>
          </cell>
          <cell r="AD28">
            <v>6011</v>
          </cell>
        </row>
        <row r="29">
          <cell r="AB29">
            <v>463</v>
          </cell>
          <cell r="AC29">
            <v>646</v>
          </cell>
          <cell r="AD29">
            <v>693</v>
          </cell>
        </row>
        <row r="30">
          <cell r="AB30">
            <v>453</v>
          </cell>
          <cell r="AC30">
            <v>415</v>
          </cell>
          <cell r="AD30">
            <v>1317</v>
          </cell>
        </row>
      </sheetData>
      <sheetData sheetId="8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5">
          <cell r="AB15">
            <v>412</v>
          </cell>
          <cell r="AC15">
            <v>423</v>
          </cell>
          <cell r="AD15">
            <v>791</v>
          </cell>
        </row>
        <row r="16">
          <cell r="AB16">
            <v>336</v>
          </cell>
          <cell r="AC16">
            <v>364</v>
          </cell>
          <cell r="AD16">
            <v>811</v>
          </cell>
        </row>
        <row r="17">
          <cell r="AB17">
            <v>374</v>
          </cell>
          <cell r="AC17">
            <v>423</v>
          </cell>
          <cell r="AD17">
            <v>1927</v>
          </cell>
        </row>
        <row r="18">
          <cell r="AB18">
            <v>330</v>
          </cell>
          <cell r="AC18">
            <v>355</v>
          </cell>
          <cell r="AD18">
            <v>147</v>
          </cell>
        </row>
        <row r="19">
          <cell r="AB19">
            <v>435</v>
          </cell>
          <cell r="AC19">
            <v>667</v>
          </cell>
          <cell r="AD19">
            <v>1185</v>
          </cell>
        </row>
        <row r="20">
          <cell r="AB20">
            <v>333</v>
          </cell>
          <cell r="AC20">
            <v>479</v>
          </cell>
          <cell r="AD20">
            <v>1515</v>
          </cell>
        </row>
        <row r="21">
          <cell r="AB21">
            <v>352</v>
          </cell>
          <cell r="AC21">
            <v>633</v>
          </cell>
          <cell r="AD21">
            <v>1179</v>
          </cell>
        </row>
        <row r="22">
          <cell r="AB22">
            <v>405</v>
          </cell>
          <cell r="AC22">
            <v>529</v>
          </cell>
          <cell r="AD22">
            <v>1287</v>
          </cell>
        </row>
        <row r="23">
          <cell r="AB23">
            <v>367</v>
          </cell>
          <cell r="AC23">
            <v>479</v>
          </cell>
          <cell r="AD23">
            <v>1295</v>
          </cell>
        </row>
        <row r="24">
          <cell r="AB24">
            <v>385</v>
          </cell>
          <cell r="AC24">
            <v>506</v>
          </cell>
          <cell r="AD24">
            <v>927</v>
          </cell>
        </row>
        <row r="25">
          <cell r="AB25">
            <v>396</v>
          </cell>
          <cell r="AC25">
            <v>568</v>
          </cell>
          <cell r="AD25">
            <v>1351</v>
          </cell>
        </row>
        <row r="26">
          <cell r="AB26">
            <v>412</v>
          </cell>
          <cell r="AC26">
            <v>491</v>
          </cell>
          <cell r="AD26">
            <v>1028</v>
          </cell>
        </row>
        <row r="27">
          <cell r="AB27">
            <v>270</v>
          </cell>
          <cell r="AC27">
            <v>407</v>
          </cell>
          <cell r="AD27">
            <v>823</v>
          </cell>
        </row>
        <row r="28">
          <cell r="AB28">
            <v>308</v>
          </cell>
          <cell r="AC28">
            <v>281</v>
          </cell>
          <cell r="AD28">
            <v>634</v>
          </cell>
        </row>
        <row r="29">
          <cell r="AB29">
            <v>408</v>
          </cell>
          <cell r="AC29">
            <v>774</v>
          </cell>
          <cell r="AD29">
            <v>1082</v>
          </cell>
        </row>
      </sheetData>
      <sheetData sheetId="9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5">
          <cell r="AB15">
            <v>353</v>
          </cell>
          <cell r="AC15">
            <v>772</v>
          </cell>
          <cell r="AD15">
            <v>1374</v>
          </cell>
        </row>
        <row r="16">
          <cell r="AB16">
            <v>353</v>
          </cell>
          <cell r="AC16">
            <v>721</v>
          </cell>
          <cell r="AD16">
            <v>1143</v>
          </cell>
        </row>
        <row r="17">
          <cell r="AB17">
            <v>474</v>
          </cell>
          <cell r="AC17">
            <v>570</v>
          </cell>
          <cell r="AD17">
            <v>1797</v>
          </cell>
        </row>
        <row r="18">
          <cell r="AB18">
            <v>427</v>
          </cell>
          <cell r="AC18">
            <v>729</v>
          </cell>
          <cell r="AD18">
            <v>2151</v>
          </cell>
        </row>
        <row r="19">
          <cell r="AB19">
            <v>310</v>
          </cell>
          <cell r="AC19">
            <v>386</v>
          </cell>
          <cell r="AD19">
            <v>1019</v>
          </cell>
        </row>
        <row r="20">
          <cell r="AB20">
            <v>377</v>
          </cell>
          <cell r="AC20">
            <v>677</v>
          </cell>
          <cell r="AD20">
            <v>2259</v>
          </cell>
        </row>
        <row r="21">
          <cell r="AB21">
            <v>479</v>
          </cell>
          <cell r="AC21">
            <v>631</v>
          </cell>
          <cell r="AD21">
            <v>859</v>
          </cell>
        </row>
        <row r="22">
          <cell r="AB22">
            <v>377</v>
          </cell>
          <cell r="AC22">
            <v>136</v>
          </cell>
          <cell r="AD22">
            <v>1957</v>
          </cell>
        </row>
        <row r="23">
          <cell r="AB23">
            <v>380</v>
          </cell>
          <cell r="AC23">
            <v>720</v>
          </cell>
          <cell r="AD23">
            <v>1331</v>
          </cell>
        </row>
        <row r="24">
          <cell r="AB24">
            <v>380</v>
          </cell>
          <cell r="AC24">
            <v>711</v>
          </cell>
          <cell r="AD24">
            <v>1249</v>
          </cell>
        </row>
        <row r="25">
          <cell r="AB25">
            <v>555</v>
          </cell>
          <cell r="AC25">
            <v>813</v>
          </cell>
          <cell r="AD25">
            <v>3329</v>
          </cell>
        </row>
        <row r="26">
          <cell r="AB26">
            <v>755</v>
          </cell>
          <cell r="AC26">
            <v>1027</v>
          </cell>
          <cell r="AD26">
            <v>6901</v>
          </cell>
        </row>
        <row r="27">
          <cell r="AB27">
            <v>486</v>
          </cell>
          <cell r="AC27">
            <v>3175</v>
          </cell>
          <cell r="AD27">
            <v>6554</v>
          </cell>
        </row>
      </sheetData>
      <sheetData sheetId="10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5">
          <cell r="AB15">
            <v>352.14079999999996</v>
          </cell>
          <cell r="AC15">
            <v>710.0768928000001</v>
          </cell>
          <cell r="AD15">
            <v>1060.5492600000002</v>
          </cell>
        </row>
        <row r="16">
          <cell r="AB16">
            <v>375.67948</v>
          </cell>
          <cell r="AC16">
            <v>751</v>
          </cell>
          <cell r="AD16">
            <v>3680.336069600001</v>
          </cell>
        </row>
        <row r="17">
          <cell r="AB17">
            <v>430.99672</v>
          </cell>
          <cell r="AC17">
            <v>547.9933536000001</v>
          </cell>
          <cell r="AD17">
            <v>2201.57784</v>
          </cell>
        </row>
        <row r="18">
          <cell r="AB18">
            <v>543.1664480000001</v>
          </cell>
          <cell r="AC18">
            <v>451.98291600000005</v>
          </cell>
          <cell r="AD18">
            <v>2211.8844</v>
          </cell>
        </row>
        <row r="19">
          <cell r="AB19">
            <v>750.50008</v>
          </cell>
          <cell r="AC19">
            <v>2912.1442944000005</v>
          </cell>
          <cell r="AD19">
            <v>5899.684296000001</v>
          </cell>
        </row>
        <row r="20">
          <cell r="AB20">
            <v>354.212848</v>
          </cell>
          <cell r="AC20">
            <v>493.2075456000001</v>
          </cell>
          <cell r="AD20">
            <v>1926.4256640000003</v>
          </cell>
        </row>
        <row r="21">
          <cell r="AB21">
            <v>398.3592800000001</v>
          </cell>
          <cell r="AC21">
            <v>769.5376920000001</v>
          </cell>
          <cell r="AD21">
            <v>2277.1056</v>
          </cell>
        </row>
        <row r="22">
          <cell r="AB22">
            <v>565.3040800000001</v>
          </cell>
          <cell r="AC22">
            <v>561.0520872000001</v>
          </cell>
          <cell r="AD22">
            <v>1699.2086480000003</v>
          </cell>
        </row>
        <row r="23">
          <cell r="AB23">
            <v>439.9076000000001</v>
          </cell>
          <cell r="AC23">
            <v>734.596038</v>
          </cell>
          <cell r="AD23">
            <v>4639.9861368</v>
          </cell>
        </row>
        <row r="24">
          <cell r="AB24">
            <v>600.84024</v>
          </cell>
          <cell r="AC24">
            <v>521.914536</v>
          </cell>
          <cell r="AD24">
            <v>4017.1088</v>
          </cell>
        </row>
        <row r="25">
          <cell r="AB25">
            <v>398.3592800000001</v>
          </cell>
          <cell r="AC25">
            <v>775.3206384</v>
          </cell>
          <cell r="AD25">
            <v>3033.9230800000005</v>
          </cell>
        </row>
        <row r="26">
          <cell r="AB26">
            <v>542.9732000000001</v>
          </cell>
          <cell r="AC26">
            <v>640.544652</v>
          </cell>
          <cell r="AD26">
            <v>2605.6271999999994</v>
          </cell>
        </row>
      </sheetData>
      <sheetData sheetId="11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5">
          <cell r="AB15">
            <v>728</v>
          </cell>
          <cell r="AC15">
            <v>2992</v>
          </cell>
          <cell r="AD15">
            <v>7087</v>
          </cell>
        </row>
        <row r="16">
          <cell r="AB16">
            <v>449</v>
          </cell>
          <cell r="AC16">
            <v>735</v>
          </cell>
          <cell r="AD16">
            <v>2434</v>
          </cell>
        </row>
        <row r="17">
          <cell r="AB17">
            <v>396</v>
          </cell>
          <cell r="AC17">
            <v>650</v>
          </cell>
          <cell r="AD17">
            <v>1424</v>
          </cell>
        </row>
        <row r="18">
          <cell r="AB18">
            <v>396</v>
          </cell>
          <cell r="AC18">
            <v>470</v>
          </cell>
          <cell r="AD18">
            <v>861</v>
          </cell>
        </row>
        <row r="19">
          <cell r="AB19">
            <v>357</v>
          </cell>
          <cell r="AC19">
            <v>570</v>
          </cell>
          <cell r="AD19">
            <v>1130</v>
          </cell>
        </row>
        <row r="20">
          <cell r="AB20">
            <v>331</v>
          </cell>
          <cell r="AC20">
            <v>374</v>
          </cell>
          <cell r="AD20">
            <v>1608</v>
          </cell>
        </row>
        <row r="21">
          <cell r="AB21">
            <v>403</v>
          </cell>
          <cell r="AC21">
            <v>781</v>
          </cell>
          <cell r="AD21">
            <v>1758</v>
          </cell>
        </row>
        <row r="22">
          <cell r="AB22">
            <v>403</v>
          </cell>
          <cell r="AC22">
            <v>781</v>
          </cell>
          <cell r="AD22">
            <v>1225</v>
          </cell>
        </row>
        <row r="23">
          <cell r="AB23">
            <v>357</v>
          </cell>
          <cell r="AC23">
            <v>604</v>
          </cell>
          <cell r="AD23">
            <v>1480</v>
          </cell>
        </row>
        <row r="24">
          <cell r="AB24">
            <v>357</v>
          </cell>
          <cell r="AC24">
            <v>518</v>
          </cell>
          <cell r="AD24">
            <v>1109</v>
          </cell>
        </row>
      </sheetData>
      <sheetData sheetId="12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  <row r="15">
          <cell r="AB15">
            <v>353</v>
          </cell>
          <cell r="AC15">
            <v>677</v>
          </cell>
          <cell r="AD15">
            <v>1393</v>
          </cell>
        </row>
        <row r="16">
          <cell r="AB16">
            <v>718</v>
          </cell>
          <cell r="AC16">
            <v>2787</v>
          </cell>
          <cell r="AD16">
            <v>948</v>
          </cell>
        </row>
        <row r="17">
          <cell r="AB17">
            <v>353</v>
          </cell>
          <cell r="AC17">
            <v>632</v>
          </cell>
          <cell r="AD17">
            <v>839</v>
          </cell>
        </row>
        <row r="18">
          <cell r="AB18">
            <v>353</v>
          </cell>
          <cell r="AC18">
            <v>602</v>
          </cell>
          <cell r="AD18">
            <v>908</v>
          </cell>
        </row>
        <row r="19">
          <cell r="AB19">
            <v>309</v>
          </cell>
          <cell r="AC19">
            <v>320</v>
          </cell>
          <cell r="AD19">
            <v>679</v>
          </cell>
        </row>
        <row r="20">
          <cell r="AB20">
            <v>309</v>
          </cell>
          <cell r="AC20">
            <v>321</v>
          </cell>
          <cell r="AD20">
            <v>554</v>
          </cell>
        </row>
        <row r="21">
          <cell r="AB21">
            <v>380</v>
          </cell>
          <cell r="AC21">
            <v>383</v>
          </cell>
          <cell r="AD21">
            <v>785</v>
          </cell>
        </row>
        <row r="22">
          <cell r="AB22">
            <v>380</v>
          </cell>
          <cell r="AC22">
            <v>427</v>
          </cell>
          <cell r="AD22">
            <v>691</v>
          </cell>
        </row>
        <row r="23">
          <cell r="AB23">
            <v>379</v>
          </cell>
          <cell r="AC23">
            <v>511</v>
          </cell>
          <cell r="AD23">
            <v>760</v>
          </cell>
        </row>
        <row r="24">
          <cell r="AB24">
            <v>422</v>
          </cell>
          <cell r="AC24">
            <v>455</v>
          </cell>
          <cell r="AD24">
            <v>465</v>
          </cell>
        </row>
      </sheetData>
      <sheetData sheetId="13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</sheetData>
      <sheetData sheetId="14">
        <row r="13"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50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60.00390625" style="0" customWidth="1"/>
    <col min="2" max="2" width="30.00390625" style="5" customWidth="1"/>
    <col min="3" max="3" width="12.7109375" style="0" customWidth="1"/>
    <col min="4" max="4" width="13.8515625" style="0" customWidth="1"/>
    <col min="5" max="5" width="11.421875" style="0" customWidth="1"/>
  </cols>
  <sheetData>
    <row r="1" spans="1:5" ht="15.75">
      <c r="A1" s="6"/>
      <c r="C1" s="7"/>
      <c r="D1" s="6" t="s">
        <v>0</v>
      </c>
      <c r="E1" s="6"/>
    </row>
    <row r="2" spans="1:5" ht="15.75">
      <c r="A2" s="6"/>
      <c r="C2" s="7"/>
      <c r="D2" s="6" t="s">
        <v>23</v>
      </c>
      <c r="E2" s="6"/>
    </row>
    <row r="3" spans="1:5" ht="15.75">
      <c r="A3" s="6"/>
      <c r="C3" s="7"/>
      <c r="D3" s="6"/>
      <c r="E3" s="6"/>
    </row>
    <row r="4" spans="1:5" ht="15.75">
      <c r="A4" s="6"/>
      <c r="B4" s="7"/>
      <c r="C4" s="6"/>
      <c r="D4" s="6"/>
      <c r="E4" s="6"/>
    </row>
    <row r="5" spans="1:5" ht="21.75" customHeight="1">
      <c r="A5" s="22" t="s">
        <v>298</v>
      </c>
      <c r="B5" s="8"/>
      <c r="C5" s="6"/>
      <c r="D5" s="6"/>
      <c r="E5" s="6"/>
    </row>
    <row r="6" spans="1:5" ht="14.25" customHeight="1">
      <c r="A6" s="9"/>
      <c r="B6" s="8"/>
      <c r="C6" s="6"/>
      <c r="D6" s="6"/>
      <c r="E6" s="105" t="s">
        <v>22</v>
      </c>
    </row>
    <row r="7" spans="1:5" s="1" customFormat="1" ht="12" customHeight="1">
      <c r="A7" s="323" t="s">
        <v>21</v>
      </c>
      <c r="B7" s="325" t="s">
        <v>9</v>
      </c>
      <c r="C7" s="323" t="s">
        <v>39</v>
      </c>
      <c r="D7" s="323" t="s">
        <v>296</v>
      </c>
      <c r="E7" s="323" t="s">
        <v>297</v>
      </c>
    </row>
    <row r="8" spans="1:5" s="1" customFormat="1" ht="54.75" customHeight="1">
      <c r="A8" s="324"/>
      <c r="B8" s="325"/>
      <c r="C8" s="324"/>
      <c r="D8" s="324"/>
      <c r="E8" s="324"/>
    </row>
    <row r="9" spans="1:5" s="1" customFormat="1" ht="22.5" customHeight="1">
      <c r="A9" s="21" t="s">
        <v>10</v>
      </c>
      <c r="B9" s="12"/>
      <c r="C9" s="24">
        <f>D9</f>
        <v>968.62</v>
      </c>
      <c r="D9" s="24">
        <f>D10+D36</f>
        <v>968.62</v>
      </c>
      <c r="E9" s="24">
        <f>D9</f>
        <v>968.62</v>
      </c>
    </row>
    <row r="10" spans="1:5" s="1" customFormat="1" ht="23.25" customHeight="1">
      <c r="A10" s="10" t="s">
        <v>4</v>
      </c>
      <c r="B10" s="11" t="s">
        <v>11</v>
      </c>
      <c r="C10" s="24">
        <f aca="true" t="shared" si="0" ref="C10:C41">D10</f>
        <v>355</v>
      </c>
      <c r="D10" s="24">
        <f>D11+D19+D29+D33</f>
        <v>355</v>
      </c>
      <c r="E10" s="24">
        <f aca="true" t="shared" si="1" ref="E10:E41">D10</f>
        <v>355</v>
      </c>
    </row>
    <row r="11" spans="1:5" s="2" customFormat="1" ht="22.5" customHeight="1">
      <c r="A11" s="27" t="s">
        <v>5</v>
      </c>
      <c r="B11" s="13" t="s">
        <v>12</v>
      </c>
      <c r="C11" s="24">
        <f t="shared" si="0"/>
        <v>15</v>
      </c>
      <c r="D11" s="23">
        <f>D12</f>
        <v>15</v>
      </c>
      <c r="E11" s="24">
        <f t="shared" si="1"/>
        <v>15</v>
      </c>
    </row>
    <row r="12" spans="1:5" s="2" customFormat="1" ht="18" customHeight="1">
      <c r="A12" s="16" t="s">
        <v>359</v>
      </c>
      <c r="B12" s="17" t="s">
        <v>360</v>
      </c>
      <c r="C12" s="270">
        <f t="shared" si="0"/>
        <v>15</v>
      </c>
      <c r="D12" s="25">
        <f>D13</f>
        <v>15</v>
      </c>
      <c r="E12" s="270">
        <f t="shared" si="1"/>
        <v>15</v>
      </c>
    </row>
    <row r="13" spans="1:5" ht="83.25" customHeight="1">
      <c r="A13" s="14" t="s">
        <v>40</v>
      </c>
      <c r="B13" s="15" t="s">
        <v>361</v>
      </c>
      <c r="C13" s="270">
        <f t="shared" si="0"/>
        <v>15</v>
      </c>
      <c r="D13" s="25">
        <v>15</v>
      </c>
      <c r="E13" s="270">
        <f t="shared" si="1"/>
        <v>15</v>
      </c>
    </row>
    <row r="14" spans="1:5" ht="113.25" customHeight="1" hidden="1">
      <c r="A14" s="14" t="s">
        <v>36</v>
      </c>
      <c r="B14" s="15" t="s">
        <v>31</v>
      </c>
      <c r="C14" s="24">
        <f t="shared" si="0"/>
        <v>0</v>
      </c>
      <c r="D14" s="25">
        <v>0</v>
      </c>
      <c r="E14" s="24">
        <f t="shared" si="1"/>
        <v>0</v>
      </c>
    </row>
    <row r="15" spans="1:5" ht="47.25" customHeight="1" hidden="1">
      <c r="A15" s="14" t="s">
        <v>24</v>
      </c>
      <c r="B15" s="15" t="s">
        <v>25</v>
      </c>
      <c r="C15" s="24">
        <f t="shared" si="0"/>
        <v>0</v>
      </c>
      <c r="D15" s="25">
        <v>0</v>
      </c>
      <c r="E15" s="24">
        <f t="shared" si="1"/>
        <v>0</v>
      </c>
    </row>
    <row r="16" spans="1:5" ht="15.75" hidden="1">
      <c r="A16" s="28" t="s">
        <v>6</v>
      </c>
      <c r="B16" s="19" t="s">
        <v>13</v>
      </c>
      <c r="C16" s="24">
        <f t="shared" si="0"/>
        <v>3</v>
      </c>
      <c r="D16" s="23">
        <f>D18</f>
        <v>3</v>
      </c>
      <c r="E16" s="24">
        <f t="shared" si="1"/>
        <v>3</v>
      </c>
    </row>
    <row r="17" spans="1:5" ht="15.75" hidden="1">
      <c r="A17" s="30" t="s">
        <v>2</v>
      </c>
      <c r="B17" s="15" t="s">
        <v>47</v>
      </c>
      <c r="C17" s="24">
        <f t="shared" si="0"/>
        <v>3</v>
      </c>
      <c r="D17" s="25">
        <v>3</v>
      </c>
      <c r="E17" s="24">
        <f t="shared" si="1"/>
        <v>3</v>
      </c>
    </row>
    <row r="18" spans="1:5" s="2" customFormat="1" ht="18" customHeight="1" hidden="1">
      <c r="A18" s="16" t="s">
        <v>2</v>
      </c>
      <c r="B18" s="15" t="s">
        <v>14</v>
      </c>
      <c r="C18" s="24">
        <f t="shared" si="0"/>
        <v>3</v>
      </c>
      <c r="D18" s="25">
        <v>3</v>
      </c>
      <c r="E18" s="24">
        <f t="shared" si="1"/>
        <v>3</v>
      </c>
    </row>
    <row r="19" spans="1:5" s="2" customFormat="1" ht="18" customHeight="1">
      <c r="A19" s="27" t="s">
        <v>7</v>
      </c>
      <c r="B19" s="19" t="s">
        <v>15</v>
      </c>
      <c r="C19" s="24">
        <f t="shared" si="0"/>
        <v>150</v>
      </c>
      <c r="D19" s="23">
        <f>D20+D22</f>
        <v>150</v>
      </c>
      <c r="E19" s="24">
        <f t="shared" si="1"/>
        <v>150</v>
      </c>
    </row>
    <row r="20" spans="1:5" s="2" customFormat="1" ht="18" customHeight="1">
      <c r="A20" s="16" t="s">
        <v>48</v>
      </c>
      <c r="B20" s="15" t="s">
        <v>57</v>
      </c>
      <c r="C20" s="270">
        <f t="shared" si="0"/>
        <v>50</v>
      </c>
      <c r="D20" s="25">
        <f>D21</f>
        <v>50</v>
      </c>
      <c r="E20" s="270">
        <f>D20</f>
        <v>50</v>
      </c>
    </row>
    <row r="21" spans="1:5" ht="47.25" customHeight="1">
      <c r="A21" s="14" t="s">
        <v>41</v>
      </c>
      <c r="B21" s="15" t="s">
        <v>16</v>
      </c>
      <c r="C21" s="270">
        <v>50</v>
      </c>
      <c r="D21" s="270">
        <v>50</v>
      </c>
      <c r="E21" s="270">
        <v>50</v>
      </c>
    </row>
    <row r="22" spans="1:5" ht="21" customHeight="1">
      <c r="A22" s="14" t="s">
        <v>49</v>
      </c>
      <c r="B22" s="15" t="s">
        <v>56</v>
      </c>
      <c r="C22" s="270">
        <f t="shared" si="0"/>
        <v>100</v>
      </c>
      <c r="D22" s="25">
        <f>D23+D25</f>
        <v>100</v>
      </c>
      <c r="E22" s="270">
        <f t="shared" si="1"/>
        <v>100</v>
      </c>
    </row>
    <row r="23" spans="1:5" ht="21.75" customHeight="1">
      <c r="A23" s="14" t="s">
        <v>50</v>
      </c>
      <c r="B23" s="15" t="s">
        <v>58</v>
      </c>
      <c r="C23" s="270">
        <f t="shared" si="0"/>
        <v>25</v>
      </c>
      <c r="D23" s="25">
        <f>D24</f>
        <v>25</v>
      </c>
      <c r="E23" s="270">
        <f t="shared" si="1"/>
        <v>25</v>
      </c>
    </row>
    <row r="24" spans="1:5" ht="32.25" customHeight="1">
      <c r="A24" s="14" t="s">
        <v>42</v>
      </c>
      <c r="B24" s="15" t="s">
        <v>37</v>
      </c>
      <c r="C24" s="270">
        <v>25</v>
      </c>
      <c r="D24" s="270">
        <v>25</v>
      </c>
      <c r="E24" s="270">
        <v>25</v>
      </c>
    </row>
    <row r="25" spans="1:5" ht="23.25" customHeight="1">
      <c r="A25" s="14" t="s">
        <v>51</v>
      </c>
      <c r="B25" s="15" t="s">
        <v>59</v>
      </c>
      <c r="C25" s="270">
        <f>C26</f>
        <v>75</v>
      </c>
      <c r="D25" s="270">
        <f>D26</f>
        <v>75</v>
      </c>
      <c r="E25" s="270">
        <f>E26</f>
        <v>75</v>
      </c>
    </row>
    <row r="26" spans="1:5" s="2" customFormat="1" ht="30.75" customHeight="1">
      <c r="A26" s="14" t="s">
        <v>43</v>
      </c>
      <c r="B26" s="17" t="s">
        <v>38</v>
      </c>
      <c r="C26" s="270">
        <v>75</v>
      </c>
      <c r="D26" s="270">
        <v>75</v>
      </c>
      <c r="E26" s="270">
        <v>75</v>
      </c>
    </row>
    <row r="27" spans="1:5" s="2" customFormat="1" ht="30" customHeight="1" hidden="1">
      <c r="A27" s="26" t="s">
        <v>32</v>
      </c>
      <c r="B27" s="13" t="s">
        <v>34</v>
      </c>
      <c r="C27" s="24">
        <f t="shared" si="0"/>
        <v>0</v>
      </c>
      <c r="D27" s="23">
        <f>D28</f>
        <v>0</v>
      </c>
      <c r="E27" s="24">
        <f t="shared" si="1"/>
        <v>0</v>
      </c>
    </row>
    <row r="28" spans="1:5" s="2" customFormat="1" ht="30.75" customHeight="1" hidden="1">
      <c r="A28" s="14" t="s">
        <v>33</v>
      </c>
      <c r="B28" s="17" t="s">
        <v>35</v>
      </c>
      <c r="C28" s="24">
        <f t="shared" si="0"/>
        <v>0</v>
      </c>
      <c r="D28" s="25">
        <v>0</v>
      </c>
      <c r="E28" s="24">
        <f t="shared" si="1"/>
        <v>0</v>
      </c>
    </row>
    <row r="29" spans="1:5" s="3" customFormat="1" ht="33" customHeight="1">
      <c r="A29" s="29" t="s">
        <v>8</v>
      </c>
      <c r="B29" s="19" t="s">
        <v>17</v>
      </c>
      <c r="C29" s="24">
        <f aca="true" t="shared" si="2" ref="C29:E31">C30</f>
        <v>165</v>
      </c>
      <c r="D29" s="24">
        <f t="shared" si="2"/>
        <v>165</v>
      </c>
      <c r="E29" s="24">
        <f t="shared" si="2"/>
        <v>165</v>
      </c>
    </row>
    <row r="30" spans="1:5" s="3" customFormat="1" ht="23.25" customHeight="1">
      <c r="A30" s="31" t="s">
        <v>52</v>
      </c>
      <c r="B30" s="15" t="s">
        <v>55</v>
      </c>
      <c r="C30" s="270">
        <f t="shared" si="2"/>
        <v>165</v>
      </c>
      <c r="D30" s="270">
        <f t="shared" si="2"/>
        <v>165</v>
      </c>
      <c r="E30" s="270">
        <f t="shared" si="2"/>
        <v>165</v>
      </c>
    </row>
    <row r="31" spans="1:5" s="3" customFormat="1" ht="23.25" customHeight="1">
      <c r="A31" s="31" t="s">
        <v>53</v>
      </c>
      <c r="B31" s="15" t="s">
        <v>54</v>
      </c>
      <c r="C31" s="270">
        <f t="shared" si="2"/>
        <v>165</v>
      </c>
      <c r="D31" s="270">
        <f t="shared" si="2"/>
        <v>165</v>
      </c>
      <c r="E31" s="270">
        <f t="shared" si="2"/>
        <v>165</v>
      </c>
    </row>
    <row r="32" spans="1:5" ht="30.75" customHeight="1">
      <c r="A32" s="14" t="s">
        <v>46</v>
      </c>
      <c r="B32" s="15" t="s">
        <v>26</v>
      </c>
      <c r="C32" s="270">
        <v>165</v>
      </c>
      <c r="D32" s="270">
        <v>165</v>
      </c>
      <c r="E32" s="270">
        <v>165</v>
      </c>
    </row>
    <row r="33" spans="1:5" ht="21.75" customHeight="1">
      <c r="A33" s="26" t="s">
        <v>27</v>
      </c>
      <c r="B33" s="19" t="s">
        <v>28</v>
      </c>
      <c r="C33" s="24">
        <f t="shared" si="0"/>
        <v>25</v>
      </c>
      <c r="D33" s="23">
        <f>D34</f>
        <v>25</v>
      </c>
      <c r="E33" s="24">
        <f t="shared" si="1"/>
        <v>25</v>
      </c>
    </row>
    <row r="34" spans="1:5" ht="33" customHeight="1">
      <c r="A34" s="14" t="s">
        <v>60</v>
      </c>
      <c r="B34" s="15" t="s">
        <v>61</v>
      </c>
      <c r="C34" s="270">
        <f t="shared" si="0"/>
        <v>25</v>
      </c>
      <c r="D34" s="25">
        <f>D35</f>
        <v>25</v>
      </c>
      <c r="E34" s="270">
        <f t="shared" si="1"/>
        <v>25</v>
      </c>
    </row>
    <row r="35" spans="1:5" ht="46.5" customHeight="1">
      <c r="A35" s="14" t="s">
        <v>44</v>
      </c>
      <c r="B35" s="15" t="s">
        <v>29</v>
      </c>
      <c r="C35" s="270">
        <f t="shared" si="0"/>
        <v>25</v>
      </c>
      <c r="D35" s="25">
        <v>25</v>
      </c>
      <c r="E35" s="270">
        <f t="shared" si="1"/>
        <v>25</v>
      </c>
    </row>
    <row r="36" spans="1:5" s="4" customFormat="1" ht="17.25" customHeight="1">
      <c r="A36" s="18" t="s">
        <v>1</v>
      </c>
      <c r="B36" s="19" t="s">
        <v>18</v>
      </c>
      <c r="C36" s="24">
        <f>C37</f>
        <v>613.62</v>
      </c>
      <c r="D36" s="24">
        <f>D37</f>
        <v>613.62</v>
      </c>
      <c r="E36" s="24">
        <f>E37</f>
        <v>613.62</v>
      </c>
    </row>
    <row r="37" spans="1:5" s="4" customFormat="1" ht="32.25" customHeight="1">
      <c r="A37" s="18" t="s">
        <v>3</v>
      </c>
      <c r="B37" s="19" t="s">
        <v>19</v>
      </c>
      <c r="C37" s="24">
        <f>C38+C41+C44</f>
        <v>613.62</v>
      </c>
      <c r="D37" s="24">
        <f>D38+D41+D44</f>
        <v>613.62</v>
      </c>
      <c r="E37" s="24">
        <f>E38+E41+E44</f>
        <v>613.62</v>
      </c>
    </row>
    <row r="38" spans="1:5" s="4" customFormat="1" ht="29.25" customHeight="1">
      <c r="A38" s="20" t="s">
        <v>362</v>
      </c>
      <c r="B38" s="15" t="s">
        <v>62</v>
      </c>
      <c r="C38" s="270">
        <f t="shared" si="0"/>
        <v>425.8</v>
      </c>
      <c r="D38" s="25">
        <f>D39</f>
        <v>425.8</v>
      </c>
      <c r="E38" s="270">
        <f t="shared" si="1"/>
        <v>425.8</v>
      </c>
    </row>
    <row r="39" spans="1:5" s="4" customFormat="1" ht="23.25" customHeight="1">
      <c r="A39" s="318" t="s">
        <v>363</v>
      </c>
      <c r="B39" s="15" t="s">
        <v>63</v>
      </c>
      <c r="C39" s="270">
        <f t="shared" si="0"/>
        <v>425.8</v>
      </c>
      <c r="D39" s="25">
        <f>D40</f>
        <v>425.8</v>
      </c>
      <c r="E39" s="270">
        <f t="shared" si="1"/>
        <v>425.8</v>
      </c>
    </row>
    <row r="40" spans="1:5" s="4" customFormat="1" ht="31.5">
      <c r="A40" s="20" t="s">
        <v>45</v>
      </c>
      <c r="B40" s="15" t="s">
        <v>20</v>
      </c>
      <c r="C40" s="270">
        <f t="shared" si="0"/>
        <v>425.8</v>
      </c>
      <c r="D40" s="25">
        <v>425.8</v>
      </c>
      <c r="E40" s="270">
        <f t="shared" si="1"/>
        <v>425.8</v>
      </c>
    </row>
    <row r="41" spans="1:5" s="4" customFormat="1" ht="31.5">
      <c r="A41" s="20" t="s">
        <v>299</v>
      </c>
      <c r="B41" s="15" t="s">
        <v>64</v>
      </c>
      <c r="C41" s="270">
        <f t="shared" si="0"/>
        <v>70.64</v>
      </c>
      <c r="D41" s="25">
        <f>D42</f>
        <v>70.64</v>
      </c>
      <c r="E41" s="270">
        <f t="shared" si="1"/>
        <v>70.64</v>
      </c>
    </row>
    <row r="42" spans="1:5" s="4" customFormat="1" ht="47.25">
      <c r="A42" s="20" t="s">
        <v>300</v>
      </c>
      <c r="B42" s="15" t="s">
        <v>301</v>
      </c>
      <c r="C42" s="270">
        <f>C43</f>
        <v>70.64</v>
      </c>
      <c r="D42" s="25">
        <f>D43</f>
        <v>70.64</v>
      </c>
      <c r="E42" s="271">
        <f>E43</f>
        <v>70.64</v>
      </c>
    </row>
    <row r="43" spans="1:5" s="4" customFormat="1" ht="47.25">
      <c r="A43" s="274" t="s">
        <v>364</v>
      </c>
      <c r="B43" s="275" t="s">
        <v>65</v>
      </c>
      <c r="C43" s="285">
        <v>70.64</v>
      </c>
      <c r="D43" s="285">
        <v>70.64</v>
      </c>
      <c r="E43" s="25">
        <v>70.64</v>
      </c>
    </row>
    <row r="44" spans="1:5" s="4" customFormat="1" ht="22.5" customHeight="1">
      <c r="A44" s="274" t="s">
        <v>309</v>
      </c>
      <c r="B44" s="275" t="s">
        <v>312</v>
      </c>
      <c r="C44" s="285">
        <f aca="true" t="shared" si="3" ref="C44:E45">C45</f>
        <v>117.18</v>
      </c>
      <c r="D44" s="285">
        <f t="shared" si="3"/>
        <v>117.18</v>
      </c>
      <c r="E44" s="285">
        <f t="shared" si="3"/>
        <v>117.18</v>
      </c>
    </row>
    <row r="45" spans="1:5" s="4" customFormat="1" ht="34.5" customHeight="1">
      <c r="A45" s="274" t="s">
        <v>310</v>
      </c>
      <c r="B45" s="275" t="s">
        <v>313</v>
      </c>
      <c r="C45" s="285">
        <f t="shared" si="3"/>
        <v>117.18</v>
      </c>
      <c r="D45" s="285">
        <f t="shared" si="3"/>
        <v>117.18</v>
      </c>
      <c r="E45" s="285">
        <f t="shared" si="3"/>
        <v>117.18</v>
      </c>
    </row>
    <row r="46" spans="1:5" ht="35.25" customHeight="1">
      <c r="A46" s="274" t="s">
        <v>311</v>
      </c>
      <c r="B46" s="275" t="s">
        <v>314</v>
      </c>
      <c r="C46" s="285">
        <v>117.18</v>
      </c>
      <c r="D46" s="285">
        <v>117.18</v>
      </c>
      <c r="E46" s="285">
        <v>117.18</v>
      </c>
    </row>
    <row r="50" ht="12.75">
      <c r="A50" s="4"/>
    </row>
  </sheetData>
  <sheetProtection/>
  <mergeCells count="5">
    <mergeCell ref="A7:A8"/>
    <mergeCell ref="B7:B8"/>
    <mergeCell ref="C7:C8"/>
    <mergeCell ref="D7:D8"/>
    <mergeCell ref="E7:E8"/>
  </mergeCells>
  <printOptions/>
  <pageMargins left="0.5905511811023623" right="0.3937007874015748" top="0.3937007874015748" bottom="0.7874015748031497" header="0.1968503937007874" footer="0.15748031496062992"/>
  <pageSetup fitToHeight="0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132"/>
  <sheetViews>
    <sheetView view="pageBreakPreview" zoomScale="60" zoomScalePageLayoutView="0" workbookViewId="0" topLeftCell="G5">
      <selection activeCell="O18" sqref="O18"/>
    </sheetView>
  </sheetViews>
  <sheetFormatPr defaultColWidth="9.140625" defaultRowHeight="12.75"/>
  <cols>
    <col min="1" max="1" width="22.140625" style="0" customWidth="1"/>
    <col min="2" max="2" width="13.28125" style="0" hidden="1" customWidth="1"/>
    <col min="3" max="3" width="7.57421875" style="0" hidden="1" customWidth="1"/>
    <col min="4" max="4" width="15.421875" style="0" customWidth="1"/>
    <col min="5" max="5" width="15.7109375" style="0" customWidth="1"/>
    <col min="6" max="6" width="8.57421875" style="93" customWidth="1"/>
    <col min="7" max="7" width="13.421875" style="93" customWidth="1"/>
    <col min="8" max="8" width="10.421875" style="93" customWidth="1"/>
    <col min="9" max="9" width="7.28125" style="93" bestFit="1" customWidth="1"/>
    <col min="10" max="10" width="7.8515625" style="93" bestFit="1" customWidth="1"/>
    <col min="11" max="11" width="7.57421875" style="93" bestFit="1" customWidth="1"/>
    <col min="12" max="12" width="7.7109375" style="93" bestFit="1" customWidth="1"/>
    <col min="13" max="13" width="9.8515625" style="93" customWidth="1"/>
    <col min="14" max="14" width="16.57421875" style="93" customWidth="1"/>
    <col min="15" max="15" width="15.28125" style="93" customWidth="1"/>
    <col min="16" max="16" width="14.140625" style="93" customWidth="1"/>
    <col min="17" max="17" width="15.8515625" style="93" bestFit="1" customWidth="1"/>
    <col min="18" max="18" width="7.28125" style="93" bestFit="1" customWidth="1"/>
    <col min="19" max="19" width="7.8515625" style="93" bestFit="1" customWidth="1"/>
    <col min="20" max="20" width="7.57421875" style="93" bestFit="1" customWidth="1"/>
    <col min="21" max="21" width="7.7109375" style="93" bestFit="1" customWidth="1"/>
    <col min="22" max="22" width="16.28125" style="93" customWidth="1"/>
    <col min="23" max="27" width="9.7109375" style="93" hidden="1" customWidth="1"/>
    <col min="28" max="28" width="12.421875" style="0" hidden="1" customWidth="1"/>
    <col min="29" max="29" width="16.7109375" style="128" customWidth="1"/>
    <col min="30" max="30" width="13.00390625" style="128" hidden="1" customWidth="1"/>
    <col min="31" max="31" width="8.57421875" style="128" hidden="1" customWidth="1"/>
    <col min="32" max="32" width="18.28125" style="128" hidden="1" customWidth="1"/>
    <col min="33" max="33" width="15.7109375" style="128" hidden="1" customWidth="1"/>
    <col min="34" max="34" width="15.8515625" style="128" hidden="1" customWidth="1"/>
    <col min="35" max="35" width="10.57421875" style="0" hidden="1" customWidth="1"/>
    <col min="36" max="36" width="13.57421875" style="0" hidden="1" customWidth="1"/>
    <col min="37" max="37" width="14.28125" style="0" hidden="1" customWidth="1"/>
    <col min="38" max="41" width="11.421875" style="0" hidden="1" customWidth="1"/>
    <col min="42" max="42" width="12.57421875" style="0" hidden="1" customWidth="1"/>
    <col min="43" max="43" width="16.140625" style="0" hidden="1" customWidth="1"/>
    <col min="44" max="44" width="10.7109375" style="0" hidden="1" customWidth="1"/>
    <col min="45" max="46" width="13.8515625" style="0" hidden="1" customWidth="1"/>
    <col min="47" max="50" width="9.421875" style="0" hidden="1" customWidth="1"/>
    <col min="51" max="51" width="0" style="0" hidden="1" customWidth="1"/>
    <col min="52" max="52" width="17.8515625" style="0" hidden="1" customWidth="1"/>
    <col min="53" max="54" width="0" style="0" hidden="1" customWidth="1"/>
    <col min="55" max="55" width="17.8515625" style="0" hidden="1" customWidth="1"/>
    <col min="56" max="56" width="15.8515625" style="0" hidden="1" customWidth="1"/>
    <col min="57" max="57" width="16.7109375" style="0" hidden="1" customWidth="1"/>
    <col min="58" max="58" width="10.8515625" style="0" hidden="1" customWidth="1"/>
    <col min="59" max="59" width="13.57421875" style="0" hidden="1" customWidth="1"/>
    <col min="60" max="60" width="12.8515625" style="0" hidden="1" customWidth="1"/>
    <col min="61" max="64" width="0" style="0" hidden="1" customWidth="1"/>
    <col min="65" max="65" width="11.00390625" style="0" hidden="1" customWidth="1"/>
    <col min="66" max="66" width="15.7109375" style="0" hidden="1" customWidth="1"/>
    <col min="67" max="67" width="0" style="0" hidden="1" customWidth="1"/>
    <col min="68" max="68" width="13.7109375" style="0" hidden="1" customWidth="1"/>
    <col min="69" max="69" width="13.28125" style="0" hidden="1" customWidth="1"/>
    <col min="70" max="74" width="0" style="0" hidden="1" customWidth="1"/>
    <col min="75" max="75" width="17.7109375" style="0" hidden="1" customWidth="1"/>
  </cols>
  <sheetData>
    <row r="1" spans="3:52" ht="31.5" customHeight="1">
      <c r="C1" s="125"/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C1" s="127"/>
      <c r="AT1" s="368"/>
      <c r="AU1" s="368"/>
      <c r="AV1" s="368"/>
      <c r="AW1" s="368"/>
      <c r="AX1" s="368"/>
      <c r="AY1" s="368"/>
      <c r="AZ1" s="368"/>
    </row>
    <row r="2" spans="1:51" ht="78" customHeight="1">
      <c r="A2" s="378" t="s">
        <v>212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</row>
    <row r="3" spans="1:51" ht="18">
      <c r="A3" s="379" t="s">
        <v>213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90"/>
      <c r="AT3" s="90"/>
      <c r="AU3" s="90"/>
      <c r="AV3" s="90"/>
      <c r="AW3" s="90"/>
      <c r="AX3" s="90"/>
      <c r="AY3" s="90"/>
    </row>
    <row r="4" ht="20.25" customHeight="1">
      <c r="AC4" s="131" t="s">
        <v>214</v>
      </c>
    </row>
    <row r="5" spans="1:75" ht="19.5" customHeight="1">
      <c r="A5" s="365"/>
      <c r="B5" s="362" t="s">
        <v>215</v>
      </c>
      <c r="C5" s="362" t="s">
        <v>216</v>
      </c>
      <c r="D5" s="362" t="s">
        <v>288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  <c r="X5" s="363"/>
      <c r="Y5" s="363"/>
      <c r="Z5" s="363"/>
      <c r="AA5" s="363"/>
      <c r="AB5" s="364"/>
      <c r="AC5" s="380" t="s">
        <v>289</v>
      </c>
      <c r="AD5" s="362" t="s">
        <v>217</v>
      </c>
      <c r="AE5" s="362" t="s">
        <v>216</v>
      </c>
      <c r="AF5" s="365"/>
      <c r="AG5" s="362" t="s">
        <v>218</v>
      </c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80" t="s">
        <v>219</v>
      </c>
      <c r="BA5" s="362" t="s">
        <v>217</v>
      </c>
      <c r="BB5" s="362" t="s">
        <v>216</v>
      </c>
      <c r="BC5" s="365"/>
      <c r="BD5" s="362" t="s">
        <v>220</v>
      </c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80" t="s">
        <v>221</v>
      </c>
    </row>
    <row r="6" spans="1:75" ht="19.5" customHeight="1">
      <c r="A6" s="366"/>
      <c r="B6" s="362"/>
      <c r="C6" s="362"/>
      <c r="D6" s="365" t="s">
        <v>222</v>
      </c>
      <c r="E6" s="362" t="s">
        <v>223</v>
      </c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133"/>
      <c r="X6" s="133"/>
      <c r="Y6" s="133"/>
      <c r="Z6" s="133"/>
      <c r="AA6" s="133"/>
      <c r="AB6" s="364"/>
      <c r="AC6" s="381"/>
      <c r="AD6" s="362"/>
      <c r="AE6" s="362"/>
      <c r="AF6" s="366"/>
      <c r="AG6" s="365" t="s">
        <v>224</v>
      </c>
      <c r="AH6" s="362" t="s">
        <v>223</v>
      </c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81"/>
      <c r="BA6" s="362"/>
      <c r="BB6" s="362"/>
      <c r="BC6" s="366"/>
      <c r="BD6" s="365" t="s">
        <v>225</v>
      </c>
      <c r="BE6" s="362" t="s">
        <v>223</v>
      </c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81"/>
    </row>
    <row r="7" spans="1:75" ht="19.5" customHeight="1">
      <c r="A7" s="366"/>
      <c r="B7" s="362"/>
      <c r="C7" s="362"/>
      <c r="D7" s="366"/>
      <c r="E7" s="365" t="s">
        <v>226</v>
      </c>
      <c r="F7" s="362" t="s">
        <v>227</v>
      </c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133"/>
      <c r="X7" s="133"/>
      <c r="Y7" s="133"/>
      <c r="Z7" s="133"/>
      <c r="AA7" s="133"/>
      <c r="AB7" s="364"/>
      <c r="AC7" s="381"/>
      <c r="AD7" s="362"/>
      <c r="AE7" s="362"/>
      <c r="AF7" s="366"/>
      <c r="AG7" s="366"/>
      <c r="AH7" s="365" t="s">
        <v>226</v>
      </c>
      <c r="AI7" s="362" t="s">
        <v>227</v>
      </c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81"/>
      <c r="BA7" s="362"/>
      <c r="BB7" s="362"/>
      <c r="BC7" s="366"/>
      <c r="BD7" s="366"/>
      <c r="BE7" s="365" t="s">
        <v>226</v>
      </c>
      <c r="BF7" s="362" t="s">
        <v>227</v>
      </c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81"/>
    </row>
    <row r="8" spans="1:75" ht="23.25" customHeight="1">
      <c r="A8" s="366"/>
      <c r="B8" s="362"/>
      <c r="C8" s="362"/>
      <c r="D8" s="366"/>
      <c r="E8" s="366"/>
      <c r="F8" s="363" t="s">
        <v>228</v>
      </c>
      <c r="G8" s="363"/>
      <c r="H8" s="363"/>
      <c r="I8" s="363"/>
      <c r="J8" s="363"/>
      <c r="K8" s="363"/>
      <c r="L8" s="363"/>
      <c r="M8" s="363"/>
      <c r="N8" s="365" t="s">
        <v>229</v>
      </c>
      <c r="O8" s="363" t="s">
        <v>230</v>
      </c>
      <c r="P8" s="363"/>
      <c r="Q8" s="363"/>
      <c r="R8" s="363"/>
      <c r="S8" s="363"/>
      <c r="T8" s="363"/>
      <c r="U8" s="363"/>
      <c r="V8" s="363"/>
      <c r="W8" s="133"/>
      <c r="X8" s="133"/>
      <c r="Y8" s="133"/>
      <c r="Z8" s="133"/>
      <c r="AA8" s="133"/>
      <c r="AB8" s="364"/>
      <c r="AC8" s="381"/>
      <c r="AD8" s="362"/>
      <c r="AE8" s="362"/>
      <c r="AF8" s="366"/>
      <c r="AG8" s="366"/>
      <c r="AH8" s="366"/>
      <c r="AI8" s="363" t="s">
        <v>228</v>
      </c>
      <c r="AJ8" s="363"/>
      <c r="AK8" s="363"/>
      <c r="AL8" s="363"/>
      <c r="AM8" s="363"/>
      <c r="AN8" s="363"/>
      <c r="AO8" s="363"/>
      <c r="AP8" s="363"/>
      <c r="AQ8" s="365" t="s">
        <v>229</v>
      </c>
      <c r="AR8" s="362" t="s">
        <v>231</v>
      </c>
      <c r="AS8" s="362"/>
      <c r="AT8" s="362"/>
      <c r="AU8" s="362"/>
      <c r="AV8" s="362"/>
      <c r="AW8" s="362"/>
      <c r="AX8" s="362"/>
      <c r="AY8" s="362"/>
      <c r="AZ8" s="381"/>
      <c r="BA8" s="362"/>
      <c r="BB8" s="362"/>
      <c r="BC8" s="366"/>
      <c r="BD8" s="366"/>
      <c r="BE8" s="366"/>
      <c r="BF8" s="363" t="s">
        <v>228</v>
      </c>
      <c r="BG8" s="363"/>
      <c r="BH8" s="363"/>
      <c r="BI8" s="363"/>
      <c r="BJ8" s="363"/>
      <c r="BK8" s="363"/>
      <c r="BL8" s="363"/>
      <c r="BM8" s="363"/>
      <c r="BN8" s="365" t="s">
        <v>229</v>
      </c>
      <c r="BO8" s="362" t="s">
        <v>231</v>
      </c>
      <c r="BP8" s="362"/>
      <c r="BQ8" s="362"/>
      <c r="BR8" s="362"/>
      <c r="BS8" s="362"/>
      <c r="BT8" s="362"/>
      <c r="BU8" s="362"/>
      <c r="BV8" s="362"/>
      <c r="BW8" s="381"/>
    </row>
    <row r="9" spans="1:75" ht="18.75" customHeight="1">
      <c r="A9" s="366"/>
      <c r="B9" s="362"/>
      <c r="C9" s="362"/>
      <c r="D9" s="366"/>
      <c r="E9" s="366"/>
      <c r="F9" s="369" t="s">
        <v>232</v>
      </c>
      <c r="G9" s="363" t="s">
        <v>223</v>
      </c>
      <c r="H9" s="363"/>
      <c r="I9" s="363"/>
      <c r="J9" s="363"/>
      <c r="K9" s="363"/>
      <c r="L9" s="363"/>
      <c r="M9" s="363"/>
      <c r="N9" s="366"/>
      <c r="O9" s="365" t="s">
        <v>233</v>
      </c>
      <c r="P9" s="363" t="s">
        <v>223</v>
      </c>
      <c r="Q9" s="363"/>
      <c r="R9" s="363"/>
      <c r="S9" s="363"/>
      <c r="T9" s="363"/>
      <c r="U9" s="363"/>
      <c r="V9" s="363"/>
      <c r="W9" s="133"/>
      <c r="X9" s="133"/>
      <c r="Y9" s="133"/>
      <c r="Z9" s="133"/>
      <c r="AA9" s="133"/>
      <c r="AB9" s="364"/>
      <c r="AC9" s="381"/>
      <c r="AD9" s="362"/>
      <c r="AE9" s="362"/>
      <c r="AF9" s="366"/>
      <c r="AG9" s="366"/>
      <c r="AH9" s="366"/>
      <c r="AI9" s="369" t="s">
        <v>232</v>
      </c>
      <c r="AJ9" s="363" t="s">
        <v>223</v>
      </c>
      <c r="AK9" s="363"/>
      <c r="AL9" s="363"/>
      <c r="AM9" s="363"/>
      <c r="AN9" s="363"/>
      <c r="AO9" s="363"/>
      <c r="AP9" s="363"/>
      <c r="AQ9" s="366"/>
      <c r="AR9" s="369" t="s">
        <v>233</v>
      </c>
      <c r="AS9" s="363" t="s">
        <v>223</v>
      </c>
      <c r="AT9" s="363"/>
      <c r="AU9" s="363"/>
      <c r="AV9" s="363"/>
      <c r="AW9" s="363"/>
      <c r="AX9" s="363"/>
      <c r="AY9" s="363"/>
      <c r="AZ9" s="381"/>
      <c r="BA9" s="362"/>
      <c r="BB9" s="362"/>
      <c r="BC9" s="366"/>
      <c r="BD9" s="366"/>
      <c r="BE9" s="366"/>
      <c r="BF9" s="365" t="s">
        <v>232</v>
      </c>
      <c r="BG9" s="363" t="s">
        <v>223</v>
      </c>
      <c r="BH9" s="363"/>
      <c r="BI9" s="363"/>
      <c r="BJ9" s="363"/>
      <c r="BK9" s="363"/>
      <c r="BL9" s="363"/>
      <c r="BM9" s="363"/>
      <c r="BN9" s="366"/>
      <c r="BO9" s="369" t="s">
        <v>233</v>
      </c>
      <c r="BP9" s="363" t="s">
        <v>223</v>
      </c>
      <c r="BQ9" s="363"/>
      <c r="BR9" s="363"/>
      <c r="BS9" s="363"/>
      <c r="BT9" s="363"/>
      <c r="BU9" s="363"/>
      <c r="BV9" s="363"/>
      <c r="BW9" s="381"/>
    </row>
    <row r="10" spans="1:75" ht="12.75" customHeight="1" hidden="1">
      <c r="A10" s="366"/>
      <c r="B10" s="362"/>
      <c r="C10" s="362"/>
      <c r="D10" s="366"/>
      <c r="E10" s="366"/>
      <c r="F10" s="370"/>
      <c r="G10" s="375" t="s">
        <v>234</v>
      </c>
      <c r="H10" s="383" t="s">
        <v>235</v>
      </c>
      <c r="I10" s="384"/>
      <c r="J10" s="384"/>
      <c r="K10" s="384"/>
      <c r="L10" s="385"/>
      <c r="M10" s="375" t="s">
        <v>236</v>
      </c>
      <c r="N10" s="366"/>
      <c r="O10" s="366"/>
      <c r="P10" s="372" t="s">
        <v>237</v>
      </c>
      <c r="Q10" s="373"/>
      <c r="R10" s="373"/>
      <c r="S10" s="373"/>
      <c r="T10" s="373"/>
      <c r="U10" s="374"/>
      <c r="V10" s="375" t="s">
        <v>238</v>
      </c>
      <c r="W10" s="133"/>
      <c r="X10" s="133"/>
      <c r="Y10" s="133"/>
      <c r="Z10" s="133"/>
      <c r="AA10" s="133"/>
      <c r="AB10" s="364"/>
      <c r="AC10" s="381"/>
      <c r="AD10" s="362"/>
      <c r="AE10" s="362"/>
      <c r="AF10" s="366"/>
      <c r="AG10" s="366"/>
      <c r="AH10" s="366"/>
      <c r="AI10" s="370"/>
      <c r="AJ10" s="375" t="s">
        <v>234</v>
      </c>
      <c r="AK10" s="383" t="s">
        <v>235</v>
      </c>
      <c r="AL10" s="384"/>
      <c r="AM10" s="384"/>
      <c r="AN10" s="384"/>
      <c r="AO10" s="385"/>
      <c r="AP10" s="375" t="s">
        <v>239</v>
      </c>
      <c r="AQ10" s="366"/>
      <c r="AR10" s="370"/>
      <c r="AS10" s="389" t="s">
        <v>240</v>
      </c>
      <c r="AT10" s="389"/>
      <c r="AU10" s="135"/>
      <c r="AV10" s="135"/>
      <c r="AW10" s="135"/>
      <c r="AX10" s="135"/>
      <c r="AY10" s="375" t="s">
        <v>238</v>
      </c>
      <c r="AZ10" s="381"/>
      <c r="BA10" s="362"/>
      <c r="BB10" s="362"/>
      <c r="BC10" s="366"/>
      <c r="BD10" s="366"/>
      <c r="BE10" s="366"/>
      <c r="BF10" s="370"/>
      <c r="BG10" s="375" t="s">
        <v>234</v>
      </c>
      <c r="BH10" s="383" t="s">
        <v>235</v>
      </c>
      <c r="BI10" s="384"/>
      <c r="BJ10" s="384"/>
      <c r="BK10" s="384"/>
      <c r="BL10" s="385"/>
      <c r="BM10" s="375" t="s">
        <v>239</v>
      </c>
      <c r="BN10" s="366"/>
      <c r="BO10" s="370"/>
      <c r="BP10" s="389" t="s">
        <v>240</v>
      </c>
      <c r="BQ10" s="389"/>
      <c r="BR10" s="135"/>
      <c r="BS10" s="135"/>
      <c r="BT10" s="135"/>
      <c r="BU10" s="135"/>
      <c r="BV10" s="375" t="s">
        <v>238</v>
      </c>
      <c r="BW10" s="381"/>
    </row>
    <row r="11" spans="1:75" ht="67.5" customHeight="1">
      <c r="A11" s="366"/>
      <c r="B11" s="362"/>
      <c r="C11" s="362"/>
      <c r="D11" s="366"/>
      <c r="E11" s="366"/>
      <c r="F11" s="370"/>
      <c r="G11" s="376"/>
      <c r="H11" s="386"/>
      <c r="I11" s="387"/>
      <c r="J11" s="387"/>
      <c r="K11" s="387"/>
      <c r="L11" s="388"/>
      <c r="M11" s="376"/>
      <c r="N11" s="366"/>
      <c r="O11" s="366"/>
      <c r="P11" s="375" t="s">
        <v>241</v>
      </c>
      <c r="Q11" s="372" t="s">
        <v>242</v>
      </c>
      <c r="R11" s="373"/>
      <c r="S11" s="373"/>
      <c r="T11" s="373"/>
      <c r="U11" s="374"/>
      <c r="V11" s="376"/>
      <c r="W11" s="133"/>
      <c r="X11" s="133"/>
      <c r="Y11" s="133"/>
      <c r="Z11" s="133"/>
      <c r="AA11" s="133"/>
      <c r="AB11" s="134"/>
      <c r="AC11" s="381"/>
      <c r="AD11" s="362"/>
      <c r="AE11" s="362"/>
      <c r="AF11" s="366"/>
      <c r="AG11" s="366"/>
      <c r="AH11" s="366"/>
      <c r="AI11" s="370"/>
      <c r="AJ11" s="376"/>
      <c r="AK11" s="386"/>
      <c r="AL11" s="387"/>
      <c r="AM11" s="387"/>
      <c r="AN11" s="387"/>
      <c r="AO11" s="388"/>
      <c r="AP11" s="376"/>
      <c r="AQ11" s="366"/>
      <c r="AR11" s="370"/>
      <c r="AS11" s="375" t="s">
        <v>243</v>
      </c>
      <c r="AT11" s="372" t="s">
        <v>242</v>
      </c>
      <c r="AU11" s="373"/>
      <c r="AV11" s="373"/>
      <c r="AW11" s="373"/>
      <c r="AX11" s="374"/>
      <c r="AY11" s="376"/>
      <c r="AZ11" s="381"/>
      <c r="BA11" s="362"/>
      <c r="BB11" s="362"/>
      <c r="BC11" s="366"/>
      <c r="BD11" s="366"/>
      <c r="BE11" s="366"/>
      <c r="BF11" s="370"/>
      <c r="BG11" s="376"/>
      <c r="BH11" s="386"/>
      <c r="BI11" s="387"/>
      <c r="BJ11" s="387"/>
      <c r="BK11" s="387"/>
      <c r="BL11" s="388"/>
      <c r="BM11" s="376"/>
      <c r="BN11" s="366"/>
      <c r="BO11" s="370"/>
      <c r="BP11" s="375" t="s">
        <v>243</v>
      </c>
      <c r="BQ11" s="372" t="s">
        <v>242</v>
      </c>
      <c r="BR11" s="373"/>
      <c r="BS11" s="373"/>
      <c r="BT11" s="373"/>
      <c r="BU11" s="374"/>
      <c r="BV11" s="376"/>
      <c r="BW11" s="381"/>
    </row>
    <row r="12" spans="1:75" ht="12.75" customHeight="1">
      <c r="A12" s="366"/>
      <c r="B12" s="132"/>
      <c r="C12" s="132"/>
      <c r="D12" s="366"/>
      <c r="E12" s="366"/>
      <c r="F12" s="370"/>
      <c r="G12" s="376"/>
      <c r="H12" s="375" t="s">
        <v>244</v>
      </c>
      <c r="I12" s="389" t="s">
        <v>245</v>
      </c>
      <c r="J12" s="389"/>
      <c r="K12" s="389"/>
      <c r="L12" s="389"/>
      <c r="M12" s="376"/>
      <c r="N12" s="366"/>
      <c r="O12" s="366"/>
      <c r="P12" s="376"/>
      <c r="Q12" s="375" t="s">
        <v>244</v>
      </c>
      <c r="R12" s="389" t="s">
        <v>245</v>
      </c>
      <c r="S12" s="389"/>
      <c r="T12" s="389"/>
      <c r="U12" s="389"/>
      <c r="V12" s="376"/>
      <c r="W12" s="133"/>
      <c r="X12" s="133"/>
      <c r="Y12" s="133"/>
      <c r="Z12" s="133"/>
      <c r="AA12" s="133"/>
      <c r="AB12" s="134"/>
      <c r="AC12" s="381"/>
      <c r="AD12" s="132"/>
      <c r="AE12" s="132"/>
      <c r="AF12" s="366"/>
      <c r="AG12" s="366"/>
      <c r="AH12" s="366"/>
      <c r="AI12" s="370"/>
      <c r="AJ12" s="376"/>
      <c r="AK12" s="375" t="s">
        <v>244</v>
      </c>
      <c r="AL12" s="372" t="s">
        <v>245</v>
      </c>
      <c r="AM12" s="373"/>
      <c r="AN12" s="373"/>
      <c r="AO12" s="374"/>
      <c r="AP12" s="376"/>
      <c r="AQ12" s="366"/>
      <c r="AR12" s="370"/>
      <c r="AS12" s="376"/>
      <c r="AT12" s="375" t="s">
        <v>244</v>
      </c>
      <c r="AU12" s="372" t="s">
        <v>245</v>
      </c>
      <c r="AV12" s="373"/>
      <c r="AW12" s="373"/>
      <c r="AX12" s="374"/>
      <c r="AY12" s="376"/>
      <c r="AZ12" s="381"/>
      <c r="BA12" s="132"/>
      <c r="BB12" s="132"/>
      <c r="BC12" s="366"/>
      <c r="BD12" s="366"/>
      <c r="BE12" s="366"/>
      <c r="BF12" s="370"/>
      <c r="BG12" s="376"/>
      <c r="BH12" s="375" t="s">
        <v>244</v>
      </c>
      <c r="BI12" s="372" t="s">
        <v>245</v>
      </c>
      <c r="BJ12" s="373"/>
      <c r="BK12" s="373"/>
      <c r="BL12" s="374"/>
      <c r="BM12" s="376"/>
      <c r="BN12" s="366"/>
      <c r="BO12" s="370"/>
      <c r="BP12" s="376"/>
      <c r="BQ12" s="375" t="s">
        <v>244</v>
      </c>
      <c r="BR12" s="372" t="s">
        <v>245</v>
      </c>
      <c r="BS12" s="373"/>
      <c r="BT12" s="373"/>
      <c r="BU12" s="374"/>
      <c r="BV12" s="376"/>
      <c r="BW12" s="381"/>
    </row>
    <row r="13" spans="1:75" ht="25.5" customHeight="1">
      <c r="A13" s="367"/>
      <c r="B13" s="132"/>
      <c r="C13" s="132"/>
      <c r="D13" s="367"/>
      <c r="E13" s="367"/>
      <c r="F13" s="371"/>
      <c r="G13" s="377"/>
      <c r="H13" s="377"/>
      <c r="I13" s="135" t="s">
        <v>246</v>
      </c>
      <c r="J13" s="135" t="s">
        <v>247</v>
      </c>
      <c r="K13" s="135" t="s">
        <v>248</v>
      </c>
      <c r="L13" s="135" t="s">
        <v>249</v>
      </c>
      <c r="M13" s="377"/>
      <c r="N13" s="367"/>
      <c r="O13" s="367"/>
      <c r="P13" s="377"/>
      <c r="Q13" s="377"/>
      <c r="R13" s="135" t="s">
        <v>246</v>
      </c>
      <c r="S13" s="135" t="s">
        <v>247</v>
      </c>
      <c r="T13" s="135" t="s">
        <v>248</v>
      </c>
      <c r="U13" s="135" t="s">
        <v>249</v>
      </c>
      <c r="V13" s="377"/>
      <c r="W13" s="133"/>
      <c r="X13" s="133"/>
      <c r="Y13" s="133"/>
      <c r="Z13" s="133"/>
      <c r="AA13" s="133"/>
      <c r="AB13" s="134"/>
      <c r="AC13" s="382"/>
      <c r="AD13" s="132"/>
      <c r="AE13" s="132"/>
      <c r="AF13" s="367"/>
      <c r="AG13" s="367"/>
      <c r="AH13" s="367"/>
      <c r="AI13" s="371"/>
      <c r="AJ13" s="377"/>
      <c r="AK13" s="377"/>
      <c r="AL13" s="135" t="s">
        <v>246</v>
      </c>
      <c r="AM13" s="135" t="s">
        <v>247</v>
      </c>
      <c r="AN13" s="135" t="s">
        <v>248</v>
      </c>
      <c r="AO13" s="135" t="s">
        <v>249</v>
      </c>
      <c r="AP13" s="377"/>
      <c r="AQ13" s="367"/>
      <c r="AR13" s="371"/>
      <c r="AS13" s="377"/>
      <c r="AT13" s="377"/>
      <c r="AU13" s="135" t="s">
        <v>246</v>
      </c>
      <c r="AV13" s="135" t="s">
        <v>247</v>
      </c>
      <c r="AW13" s="135" t="s">
        <v>248</v>
      </c>
      <c r="AX13" s="135" t="s">
        <v>249</v>
      </c>
      <c r="AY13" s="377"/>
      <c r="AZ13" s="382"/>
      <c r="BA13" s="132"/>
      <c r="BB13" s="132"/>
      <c r="BC13" s="367"/>
      <c r="BD13" s="367"/>
      <c r="BE13" s="367"/>
      <c r="BF13" s="371"/>
      <c r="BG13" s="377"/>
      <c r="BH13" s="377"/>
      <c r="BI13" s="135" t="s">
        <v>246</v>
      </c>
      <c r="BJ13" s="135" t="s">
        <v>247</v>
      </c>
      <c r="BK13" s="135" t="s">
        <v>248</v>
      </c>
      <c r="BL13" s="135" t="s">
        <v>249</v>
      </c>
      <c r="BM13" s="377"/>
      <c r="BN13" s="367"/>
      <c r="BO13" s="371"/>
      <c r="BP13" s="377"/>
      <c r="BQ13" s="377"/>
      <c r="BR13" s="135" t="s">
        <v>246</v>
      </c>
      <c r="BS13" s="135" t="s">
        <v>247</v>
      </c>
      <c r="BT13" s="135" t="s">
        <v>248</v>
      </c>
      <c r="BU13" s="135" t="s">
        <v>249</v>
      </c>
      <c r="BV13" s="377"/>
      <c r="BW13" s="382"/>
    </row>
    <row r="14" spans="1:75" ht="21" customHeight="1">
      <c r="A14" s="132">
        <v>1</v>
      </c>
      <c r="B14" s="135">
        <v>1</v>
      </c>
      <c r="C14" s="135">
        <v>2</v>
      </c>
      <c r="D14" s="135">
        <v>2</v>
      </c>
      <c r="E14" s="135">
        <v>3</v>
      </c>
      <c r="F14" s="135" t="s">
        <v>250</v>
      </c>
      <c r="G14" s="135">
        <v>5</v>
      </c>
      <c r="H14" s="135" t="s">
        <v>251</v>
      </c>
      <c r="I14" s="135">
        <v>7</v>
      </c>
      <c r="J14" s="135">
        <v>8</v>
      </c>
      <c r="K14" s="135">
        <v>9</v>
      </c>
      <c r="L14" s="135">
        <v>10</v>
      </c>
      <c r="M14" s="135">
        <v>11</v>
      </c>
      <c r="N14" s="135">
        <v>12</v>
      </c>
      <c r="O14" s="135" t="s">
        <v>252</v>
      </c>
      <c r="P14" s="135">
        <v>14</v>
      </c>
      <c r="Q14" s="135" t="s">
        <v>253</v>
      </c>
      <c r="R14" s="135">
        <v>16</v>
      </c>
      <c r="S14" s="135">
        <v>17</v>
      </c>
      <c r="T14" s="135">
        <v>18</v>
      </c>
      <c r="U14" s="135">
        <v>19</v>
      </c>
      <c r="V14" s="135">
        <v>20</v>
      </c>
      <c r="W14" s="133"/>
      <c r="X14" s="133"/>
      <c r="Y14" s="133"/>
      <c r="Z14" s="133"/>
      <c r="AA14" s="133"/>
      <c r="AB14" s="134"/>
      <c r="AC14" s="136" t="s">
        <v>254</v>
      </c>
      <c r="AD14" s="136">
        <v>13</v>
      </c>
      <c r="AE14" s="136">
        <v>14</v>
      </c>
      <c r="AF14" s="132">
        <v>22</v>
      </c>
      <c r="AG14" s="132">
        <v>23</v>
      </c>
      <c r="AH14" s="132">
        <v>24</v>
      </c>
      <c r="AI14" s="135" t="s">
        <v>255</v>
      </c>
      <c r="AJ14" s="135">
        <v>26</v>
      </c>
      <c r="AK14" s="135" t="s">
        <v>256</v>
      </c>
      <c r="AL14" s="135">
        <v>28</v>
      </c>
      <c r="AM14" s="135">
        <v>29</v>
      </c>
      <c r="AN14" s="135">
        <v>30</v>
      </c>
      <c r="AO14" s="135">
        <v>31</v>
      </c>
      <c r="AP14" s="135">
        <v>32</v>
      </c>
      <c r="AQ14" s="135">
        <v>33</v>
      </c>
      <c r="AR14" s="135" t="s">
        <v>257</v>
      </c>
      <c r="AS14" s="135">
        <v>35</v>
      </c>
      <c r="AT14" s="135" t="s">
        <v>258</v>
      </c>
      <c r="AU14" s="135">
        <v>37</v>
      </c>
      <c r="AV14" s="135">
        <v>38</v>
      </c>
      <c r="AW14" s="135">
        <v>39</v>
      </c>
      <c r="AX14" s="135">
        <v>40</v>
      </c>
      <c r="AY14" s="135">
        <v>41</v>
      </c>
      <c r="AZ14" s="137" t="s">
        <v>259</v>
      </c>
      <c r="BA14" s="136">
        <v>13</v>
      </c>
      <c r="BB14" s="136">
        <v>14</v>
      </c>
      <c r="BC14" s="132">
        <v>43</v>
      </c>
      <c r="BD14" s="132">
        <v>44</v>
      </c>
      <c r="BE14" s="132">
        <v>45</v>
      </c>
      <c r="BF14" s="135" t="s">
        <v>260</v>
      </c>
      <c r="BG14" s="135">
        <v>47</v>
      </c>
      <c r="BH14" s="135" t="s">
        <v>261</v>
      </c>
      <c r="BI14" s="135">
        <v>49</v>
      </c>
      <c r="BJ14" s="135">
        <v>50</v>
      </c>
      <c r="BK14" s="135">
        <v>51</v>
      </c>
      <c r="BL14" s="135">
        <v>52</v>
      </c>
      <c r="BM14" s="135">
        <v>53</v>
      </c>
      <c r="BN14" s="135">
        <v>54</v>
      </c>
      <c r="BO14" s="135" t="s">
        <v>262</v>
      </c>
      <c r="BP14" s="135">
        <v>56</v>
      </c>
      <c r="BQ14" s="135" t="s">
        <v>263</v>
      </c>
      <c r="BR14" s="135">
        <v>58</v>
      </c>
      <c r="BS14" s="135">
        <v>59</v>
      </c>
      <c r="BT14" s="135">
        <v>60</v>
      </c>
      <c r="BU14" s="135">
        <v>61</v>
      </c>
      <c r="BV14" s="135">
        <v>62</v>
      </c>
      <c r="BW14" s="137" t="s">
        <v>264</v>
      </c>
    </row>
    <row r="15" spans="1:75" ht="38.25">
      <c r="A15" s="138" t="s">
        <v>265</v>
      </c>
      <c r="B15" s="139">
        <f>B18+B17</f>
        <v>0</v>
      </c>
      <c r="C15" s="139"/>
      <c r="D15" s="140">
        <v>491</v>
      </c>
      <c r="E15" s="140">
        <f>D15-O15</f>
        <v>41.60000000000002</v>
      </c>
      <c r="F15" s="140">
        <f aca="true" t="shared" si="0" ref="F15:AB15">F17+F18</f>
        <v>2</v>
      </c>
      <c r="G15" s="140">
        <f t="shared" si="0"/>
        <v>1</v>
      </c>
      <c r="H15" s="140">
        <f t="shared" si="0"/>
        <v>1</v>
      </c>
      <c r="I15" s="140"/>
      <c r="J15" s="140"/>
      <c r="K15" s="140"/>
      <c r="L15" s="140">
        <f>L17</f>
        <v>1</v>
      </c>
      <c r="M15" s="140"/>
      <c r="N15" s="140">
        <f t="shared" si="0"/>
        <v>885</v>
      </c>
      <c r="O15" s="140">
        <f>O17+O18</f>
        <v>449.4</v>
      </c>
      <c r="P15" s="140">
        <f t="shared" si="0"/>
        <v>390.4</v>
      </c>
      <c r="Q15" s="140">
        <f>Q17+Q18</f>
        <v>59</v>
      </c>
      <c r="R15" s="140"/>
      <c r="S15" s="140"/>
      <c r="T15" s="140"/>
      <c r="U15" s="140">
        <f>U17+U18</f>
        <v>59</v>
      </c>
      <c r="V15" s="140"/>
      <c r="W15" s="140" t="e">
        <f t="shared" si="0"/>
        <v>#REF!</v>
      </c>
      <c r="X15" s="140" t="e">
        <f t="shared" si="0"/>
        <v>#REF!</v>
      </c>
      <c r="Y15" s="140" t="e">
        <f t="shared" si="0"/>
        <v>#REF!</v>
      </c>
      <c r="Z15" s="140" t="e">
        <f t="shared" si="0"/>
        <v>#REF!</v>
      </c>
      <c r="AA15" s="140" t="e">
        <f t="shared" si="0"/>
        <v>#REF!</v>
      </c>
      <c r="AB15" s="140" t="e">
        <f t="shared" si="0"/>
        <v>#REF!</v>
      </c>
      <c r="AC15" s="140">
        <f>P15+Q15-N15</f>
        <v>-435.6</v>
      </c>
      <c r="AD15" s="139">
        <f>AD18+AD17</f>
        <v>0</v>
      </c>
      <c r="AE15" s="141"/>
      <c r="AF15" s="142" t="s">
        <v>266</v>
      </c>
      <c r="AG15" s="143">
        <v>821</v>
      </c>
      <c r="AH15" s="143">
        <v>754</v>
      </c>
      <c r="AI15" s="143">
        <f>AI17+AI18</f>
        <v>4</v>
      </c>
      <c r="AJ15" s="143">
        <f>AJ17+AJ18</f>
        <v>1</v>
      </c>
      <c r="AK15" s="143">
        <f>AK17+AK18</f>
        <v>1</v>
      </c>
      <c r="AL15" s="143"/>
      <c r="AM15" s="143">
        <f>AM17</f>
        <v>0</v>
      </c>
      <c r="AN15" s="143"/>
      <c r="AO15" s="143">
        <f>AO17</f>
        <v>1</v>
      </c>
      <c r="AP15" s="143">
        <f>AP17+AP18</f>
        <v>2</v>
      </c>
      <c r="AQ15" s="143">
        <f>AQ17+AQ18</f>
        <v>885</v>
      </c>
      <c r="AR15" s="143">
        <f>AR17+AR18</f>
        <v>735.4</v>
      </c>
      <c r="AS15" s="143">
        <f>AS17+AS18</f>
        <v>403</v>
      </c>
      <c r="AT15" s="143">
        <v>119</v>
      </c>
      <c r="AU15" s="143"/>
      <c r="AV15" s="143"/>
      <c r="AW15" s="143"/>
      <c r="AX15" s="143">
        <v>119</v>
      </c>
      <c r="AY15" s="143">
        <f>AY17+AY18</f>
        <v>214</v>
      </c>
      <c r="AZ15" s="143">
        <f>AS15+AT15-AQ15</f>
        <v>-363</v>
      </c>
      <c r="BA15" s="139">
        <f>BA18+BA17</f>
        <v>0</v>
      </c>
      <c r="BB15" s="141"/>
      <c r="BC15" s="142" t="s">
        <v>266</v>
      </c>
      <c r="BD15" s="143">
        <v>819</v>
      </c>
      <c r="BE15" s="143">
        <v>752</v>
      </c>
      <c r="BF15" s="143">
        <f>BF17+BF18</f>
        <v>4</v>
      </c>
      <c r="BG15" s="143">
        <f>BG17+BG18</f>
        <v>1</v>
      </c>
      <c r="BH15" s="143">
        <f>BH17+BH18</f>
        <v>1</v>
      </c>
      <c r="BI15" s="143"/>
      <c r="BJ15" s="143">
        <f>BJ17</f>
        <v>0</v>
      </c>
      <c r="BK15" s="143"/>
      <c r="BL15" s="143">
        <f>BL17</f>
        <v>1</v>
      </c>
      <c r="BM15" s="143">
        <f>BM17+BM18</f>
        <v>2</v>
      </c>
      <c r="BN15" s="143">
        <f>BN17+BN18</f>
        <v>885</v>
      </c>
      <c r="BO15" s="143">
        <f>BO17+BO18</f>
        <v>735.4</v>
      </c>
      <c r="BP15" s="143">
        <f>BP17+BP18</f>
        <v>403</v>
      </c>
      <c r="BQ15" s="143">
        <v>119</v>
      </c>
      <c r="BR15" s="143"/>
      <c r="BS15" s="143"/>
      <c r="BT15" s="143"/>
      <c r="BU15" s="143">
        <v>119</v>
      </c>
      <c r="BV15" s="143">
        <f>BV17+BV18</f>
        <v>214</v>
      </c>
      <c r="BW15" s="143">
        <f>BP15+BQ15-BN15</f>
        <v>-363</v>
      </c>
    </row>
    <row r="16" spans="1:75" ht="15.75">
      <c r="A16" s="144" t="s">
        <v>267</v>
      </c>
      <c r="B16" s="144"/>
      <c r="C16" s="144"/>
      <c r="D16" s="145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7"/>
      <c r="Y16" s="147"/>
      <c r="Z16" s="146"/>
      <c r="AA16" s="146"/>
      <c r="AB16" s="148"/>
      <c r="AC16" s="140"/>
      <c r="AD16" s="149"/>
      <c r="AE16" s="149"/>
      <c r="AF16" s="144" t="s">
        <v>267</v>
      </c>
      <c r="AG16" s="144"/>
      <c r="AH16" s="144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1"/>
      <c r="BA16" s="149"/>
      <c r="BB16" s="149"/>
      <c r="BC16" s="144" t="s">
        <v>267</v>
      </c>
      <c r="BD16" s="144"/>
      <c r="BE16" s="144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</row>
    <row r="17" spans="1:75" ht="39.75" customHeight="1">
      <c r="A17" s="138" t="s">
        <v>268</v>
      </c>
      <c r="B17" s="138"/>
      <c r="C17" s="133"/>
      <c r="D17" s="152"/>
      <c r="E17" s="152"/>
      <c r="F17" s="146">
        <f>G17+M17+H17</f>
        <v>2</v>
      </c>
      <c r="G17" s="146">
        <v>1</v>
      </c>
      <c r="H17" s="146">
        <v>1</v>
      </c>
      <c r="I17" s="146"/>
      <c r="J17" s="146"/>
      <c r="K17" s="146"/>
      <c r="L17" s="146">
        <v>1</v>
      </c>
      <c r="M17" s="146"/>
      <c r="N17" s="146">
        <v>680</v>
      </c>
      <c r="O17" s="146">
        <f>P17+Q17</f>
        <v>345</v>
      </c>
      <c r="P17" s="146">
        <v>300</v>
      </c>
      <c r="Q17" s="146">
        <f>U17</f>
        <v>45</v>
      </c>
      <c r="R17" s="146"/>
      <c r="S17" s="146"/>
      <c r="T17" s="146"/>
      <c r="U17" s="146">
        <v>45</v>
      </c>
      <c r="V17" s="146"/>
      <c r="W17" s="146" t="e">
        <f>'[1]Ахтуб.'!M13+'[1]Волод.'!M13+'[1]Енот.'!M13+'[1]Икрянин.'!M13+'[1]Камыз.'!M13+'[1]Красн.'!M13+'[1]Лиман.'!M13+'[1]Нарим.'!M13+'[1]Приволж.'!M13+'[1]Хараб.'!M13+'[1]Чернояр.'!M13+'[1]Астр.'!M13+'[1]Знам.'!M13</f>
        <v>#REF!</v>
      </c>
      <c r="X17" s="146" t="e">
        <f>'[1]Ахтуб.'!N13+'[1]Волод.'!N13+'[1]Енот.'!N13+'[1]Икрянин.'!N13+'[1]Камыз.'!N13+'[1]Красн.'!N13+'[1]Лиман.'!N13+'[1]Нарим.'!N13+'[1]Приволж.'!N13+'[1]Хараб.'!N13+'[1]Чернояр.'!N13+'[1]Астр.'!N13+'[1]Знам.'!N13</f>
        <v>#REF!</v>
      </c>
      <c r="Y17" s="146" t="e">
        <f>'[1]Ахтуб.'!O13+'[1]Волод.'!O13+'[1]Енот.'!O13+'[1]Икрянин.'!O13+'[1]Камыз.'!O13+'[1]Красн.'!O13+'[1]Лиман.'!O13+'[1]Нарим.'!O13+'[1]Приволж.'!O13+'[1]Хараб.'!O13+'[1]Чернояр.'!O13+'[1]Астр.'!O13+'[1]Знам.'!O13</f>
        <v>#REF!</v>
      </c>
      <c r="Z17" s="146" t="e">
        <f>'[1]Ахтуб.'!P13+'[1]Волод.'!P13+'[1]Енот.'!P13+'[1]Икрянин.'!P13+'[1]Камыз.'!P13+'[1]Красн.'!P13+'[1]Лиман.'!P13+'[1]Нарим.'!P13+'[1]Приволж.'!P13+'[1]Хараб.'!P13+'[1]Чернояр.'!P13+'[1]Астр.'!P13+'[1]Знам.'!P13</f>
        <v>#REF!</v>
      </c>
      <c r="AA17" s="146" t="e">
        <f>'[1]Ахтуб.'!Q13+'[1]Волод.'!Q13+'[1]Енот.'!Q13+'[1]Икрянин.'!Q13+'[1]Камыз.'!Q13+'[1]Красн.'!Q13+'[1]Лиман.'!Q13+'[1]Нарим.'!Q13+'[1]Приволж.'!Q13+'[1]Хараб.'!Q13+'[1]Чернояр.'!Q13+'[1]Астр.'!Q13+'[1]Знам.'!Q13</f>
        <v>#REF!</v>
      </c>
      <c r="AB17" s="146" t="e">
        <f>'[1]Ахтуб.'!R13+'[1]Волод.'!R13+'[1]Енот.'!R13+'[1]Икрянин.'!R13+'[1]Камыз.'!R13+'[1]Красн.'!R13+'[1]Лиман.'!R13+'[1]Нарим.'!R13+'[1]Приволж.'!R13+'[1]Хараб.'!R13+'[1]Чернояр.'!R13+'[1]Астр.'!R13+'[1]Знам.'!R13</f>
        <v>#REF!</v>
      </c>
      <c r="AC17" s="146"/>
      <c r="AD17" s="141"/>
      <c r="AE17" s="141"/>
      <c r="AF17" s="138" t="s">
        <v>268</v>
      </c>
      <c r="AG17" s="138"/>
      <c r="AH17" s="138"/>
      <c r="AI17" s="153">
        <f>AJ17+AP17+AK17</f>
        <v>4</v>
      </c>
      <c r="AJ17" s="153">
        <v>1</v>
      </c>
      <c r="AK17" s="153">
        <f>AM17+AO17</f>
        <v>1</v>
      </c>
      <c r="AL17" s="153"/>
      <c r="AM17" s="153"/>
      <c r="AN17" s="153"/>
      <c r="AO17" s="153">
        <v>1</v>
      </c>
      <c r="AP17" s="153">
        <v>2</v>
      </c>
      <c r="AQ17" s="153">
        <v>680</v>
      </c>
      <c r="AR17" s="153">
        <f>AS17+AT17+AY17</f>
        <v>563.9</v>
      </c>
      <c r="AS17" s="153">
        <v>309</v>
      </c>
      <c r="AT17" s="153">
        <f>AU17+AV17+AW17+AX17</f>
        <v>90.9</v>
      </c>
      <c r="AU17" s="153"/>
      <c r="AV17" s="153"/>
      <c r="AW17" s="153"/>
      <c r="AX17" s="153">
        <v>90.9</v>
      </c>
      <c r="AY17" s="153">
        <v>164</v>
      </c>
      <c r="AZ17" s="150"/>
      <c r="BA17" s="141"/>
      <c r="BB17" s="141"/>
      <c r="BC17" s="138" t="s">
        <v>268</v>
      </c>
      <c r="BD17" s="138"/>
      <c r="BE17" s="138"/>
      <c r="BF17" s="153">
        <f>BG17+BM17+BH17</f>
        <v>4</v>
      </c>
      <c r="BG17" s="153">
        <v>1</v>
      </c>
      <c r="BH17" s="153">
        <f>BJ17+BL17</f>
        <v>1</v>
      </c>
      <c r="BI17" s="153"/>
      <c r="BJ17" s="153"/>
      <c r="BK17" s="153"/>
      <c r="BL17" s="153">
        <v>1</v>
      </c>
      <c r="BM17" s="153">
        <v>2</v>
      </c>
      <c r="BN17" s="153">
        <v>680</v>
      </c>
      <c r="BO17" s="153">
        <f>BP17+BQ17+BV17</f>
        <v>563.9</v>
      </c>
      <c r="BP17" s="153">
        <v>309</v>
      </c>
      <c r="BQ17" s="153">
        <f>BR17+BS17+BT17+BU17</f>
        <v>90.9</v>
      </c>
      <c r="BR17" s="153"/>
      <c r="BS17" s="153"/>
      <c r="BT17" s="153"/>
      <c r="BU17" s="153">
        <v>90.9</v>
      </c>
      <c r="BV17" s="153">
        <v>164</v>
      </c>
      <c r="BW17" s="150"/>
    </row>
    <row r="18" spans="1:75" ht="57" customHeight="1" thickBot="1">
      <c r="A18" s="138" t="s">
        <v>269</v>
      </c>
      <c r="B18" s="154"/>
      <c r="C18" s="133"/>
      <c r="D18" s="152"/>
      <c r="E18" s="152"/>
      <c r="F18" s="146"/>
      <c r="G18" s="146"/>
      <c r="H18" s="146"/>
      <c r="I18" s="146"/>
      <c r="J18" s="146"/>
      <c r="K18" s="146"/>
      <c r="L18" s="146"/>
      <c r="M18" s="146"/>
      <c r="N18" s="146">
        <v>205</v>
      </c>
      <c r="O18" s="146">
        <f>P18+Q18</f>
        <v>104.4</v>
      </c>
      <c r="P18" s="146">
        <v>90.4</v>
      </c>
      <c r="Q18" s="146">
        <f>U18</f>
        <v>14</v>
      </c>
      <c r="R18" s="146"/>
      <c r="S18" s="146"/>
      <c r="T18" s="146"/>
      <c r="U18" s="146">
        <v>14</v>
      </c>
      <c r="V18" s="146"/>
      <c r="W18" s="146"/>
      <c r="X18" s="146"/>
      <c r="Y18" s="146"/>
      <c r="Z18" s="146"/>
      <c r="AA18" s="146"/>
      <c r="AB18" s="146"/>
      <c r="AC18" s="146"/>
      <c r="AD18" s="141"/>
      <c r="AE18" s="155"/>
      <c r="AF18" s="138" t="s">
        <v>269</v>
      </c>
      <c r="AG18" s="138"/>
      <c r="AH18" s="138"/>
      <c r="AI18" s="153">
        <f>AJ18+AP18+AK18</f>
        <v>0</v>
      </c>
      <c r="AJ18" s="150"/>
      <c r="AK18" s="150"/>
      <c r="AL18" s="150"/>
      <c r="AM18" s="150"/>
      <c r="AN18" s="150"/>
      <c r="AO18" s="150"/>
      <c r="AP18" s="150"/>
      <c r="AQ18" s="153">
        <v>205</v>
      </c>
      <c r="AR18" s="153">
        <f>AS18+AT18+AY18</f>
        <v>171.5</v>
      </c>
      <c r="AS18" s="153">
        <v>94</v>
      </c>
      <c r="AT18" s="153">
        <f>AU18+AV18+AW18+AX18</f>
        <v>27.5</v>
      </c>
      <c r="AU18" s="150"/>
      <c r="AV18" s="150"/>
      <c r="AW18" s="150"/>
      <c r="AX18" s="150">
        <v>27.5</v>
      </c>
      <c r="AY18" s="153">
        <v>50</v>
      </c>
      <c r="AZ18" s="150"/>
      <c r="BA18" s="141"/>
      <c r="BB18" s="155"/>
      <c r="BC18" s="138" t="s">
        <v>269</v>
      </c>
      <c r="BD18" s="138"/>
      <c r="BE18" s="138"/>
      <c r="BF18" s="153">
        <f>BG18+BM18+BH18</f>
        <v>0</v>
      </c>
      <c r="BG18" s="150"/>
      <c r="BH18" s="150"/>
      <c r="BI18" s="150"/>
      <c r="BJ18" s="150"/>
      <c r="BK18" s="150"/>
      <c r="BL18" s="150"/>
      <c r="BM18" s="150"/>
      <c r="BN18" s="153">
        <v>205</v>
      </c>
      <c r="BO18" s="153">
        <f>BP18+BQ18+BV18</f>
        <v>171.5</v>
      </c>
      <c r="BP18" s="153">
        <v>94</v>
      </c>
      <c r="BQ18" s="153">
        <f>BR18+BS18+BT18+BU18</f>
        <v>27.5</v>
      </c>
      <c r="BR18" s="150"/>
      <c r="BS18" s="150"/>
      <c r="BT18" s="150"/>
      <c r="BU18" s="150">
        <v>27.5</v>
      </c>
      <c r="BV18" s="153">
        <v>50</v>
      </c>
      <c r="BW18" s="150"/>
    </row>
    <row r="19" spans="1:51" ht="17.25" customHeight="1" hidden="1">
      <c r="A19" s="156" t="s">
        <v>270</v>
      </c>
      <c r="B19" s="157"/>
      <c r="C19" s="158"/>
      <c r="D19" s="158"/>
      <c r="E19" s="158"/>
      <c r="F19" s="159">
        <f>G19+M19+H19</f>
        <v>1</v>
      </c>
      <c r="G19" s="160">
        <v>1</v>
      </c>
      <c r="H19" s="160">
        <v>0</v>
      </c>
      <c r="I19" s="160"/>
      <c r="J19" s="160"/>
      <c r="K19" s="160"/>
      <c r="L19" s="160"/>
      <c r="M19" s="160">
        <v>0</v>
      </c>
      <c r="N19" s="161"/>
      <c r="O19" s="160">
        <f>SUM(P19:V19)</f>
        <v>964</v>
      </c>
      <c r="P19" s="162">
        <v>964</v>
      </c>
      <c r="Q19" s="160"/>
      <c r="R19" s="160"/>
      <c r="S19" s="160"/>
      <c r="T19" s="160"/>
      <c r="U19" s="160"/>
      <c r="V19" s="160"/>
      <c r="W19" s="163"/>
      <c r="X19" s="164"/>
      <c r="Y19" s="164"/>
      <c r="Z19" s="165"/>
      <c r="AA19" s="166"/>
      <c r="AB19" s="167"/>
      <c r="AC19" s="159"/>
      <c r="AD19" s="168"/>
      <c r="AE19" s="168"/>
      <c r="AF19" s="168"/>
      <c r="AG19" s="168"/>
      <c r="AH19" s="168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59" t="e">
        <f>'[1]Ахтуб.'!AB15+'[1]Волод.'!AB15+'[1]Енот.'!AB15+'[1]Икрянин.'!AB15+'[1]Камыз.'!AB15+'[1]Красн.'!AB15+'[1]Лиман.'!AB15+'[1]Нарим.'!AB15+'[1]Приволж.'!AB15+'[1]Хараб.'!AB15+'[1]Чернояр.'!AB15+'[1]Астр.'!AB15+'[1]Знам.'!AB15</f>
        <v>#REF!</v>
      </c>
      <c r="AT19" s="159" t="e">
        <f>'[1]Ахтуб.'!AC15+'[1]Волод.'!AC15+'[1]Енот.'!AC15+'[1]Икрянин.'!AC15+'[1]Камыз.'!AC15+'[1]Красн.'!AC15+'[1]Лиман.'!AC15+'[1]Нарим.'!AC15+'[1]Приволж.'!AC15+'[1]Хараб.'!AC15+'[1]Чернояр.'!AC15+'[1]Астр.'!AC15+'[1]Знам.'!AC15</f>
        <v>#REF!</v>
      </c>
      <c r="AU19" s="159"/>
      <c r="AV19" s="159"/>
      <c r="AW19" s="159"/>
      <c r="AX19" s="159"/>
      <c r="AY19" s="159" t="e">
        <f>'[1]Ахтуб.'!AD15+'[1]Волод.'!AD15+'[1]Енот.'!AD15+'[1]Икрянин.'!AD15+'[1]Камыз.'!AD15+'[1]Красн.'!AD15+'[1]Лиман.'!AD15+'[1]Нарим.'!AD15+'[1]Приволж.'!AD15+'[1]Хараб.'!AD15+'[1]Чернояр.'!AD15+'[1]Астр.'!AD15+'[1]Знам.'!AD15</f>
        <v>#REF!</v>
      </c>
    </row>
    <row r="20" spans="1:51" ht="17.25" customHeight="1" hidden="1">
      <c r="A20" s="156" t="s">
        <v>271</v>
      </c>
      <c r="B20" s="157"/>
      <c r="C20" s="158"/>
      <c r="D20" s="158"/>
      <c r="E20" s="158"/>
      <c r="F20" s="169"/>
      <c r="G20" s="160"/>
      <c r="H20" s="160"/>
      <c r="I20" s="160"/>
      <c r="J20" s="160"/>
      <c r="K20" s="160"/>
      <c r="L20" s="160"/>
      <c r="M20" s="160"/>
      <c r="N20" s="161"/>
      <c r="O20" s="150">
        <f>O19*34.2%</f>
        <v>329.68800000000005</v>
      </c>
      <c r="P20" s="150">
        <f>P19*34.2%</f>
        <v>329.68800000000005</v>
      </c>
      <c r="Q20" s="150">
        <f>Q19*34.2%</f>
        <v>0</v>
      </c>
      <c r="R20" s="150"/>
      <c r="S20" s="150"/>
      <c r="T20" s="150"/>
      <c r="U20" s="150"/>
      <c r="V20" s="150">
        <f>V19*34.2%</f>
        <v>0</v>
      </c>
      <c r="W20" s="170"/>
      <c r="X20" s="171"/>
      <c r="Y20" s="171"/>
      <c r="Z20" s="172"/>
      <c r="AA20" s="173"/>
      <c r="AB20" s="174"/>
      <c r="AC20" s="159"/>
      <c r="AD20" s="168"/>
      <c r="AE20" s="168"/>
      <c r="AF20" s="168"/>
      <c r="AG20" s="168"/>
      <c r="AH20" s="168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59"/>
      <c r="AT20" s="159"/>
      <c r="AU20" s="159"/>
      <c r="AV20" s="159"/>
      <c r="AW20" s="159"/>
      <c r="AX20" s="159"/>
      <c r="AY20" s="159"/>
    </row>
    <row r="21" spans="1:51" ht="12.75" customHeight="1" hidden="1">
      <c r="A21" s="175" t="s">
        <v>272</v>
      </c>
      <c r="B21" s="176"/>
      <c r="C21" s="144"/>
      <c r="D21" s="144"/>
      <c r="E21" s="144"/>
      <c r="F21" s="169">
        <f>G21+M21+H21</f>
        <v>4</v>
      </c>
      <c r="G21" s="150">
        <v>0</v>
      </c>
      <c r="H21" s="150">
        <v>2</v>
      </c>
      <c r="I21" s="150"/>
      <c r="J21" s="150"/>
      <c r="K21" s="150"/>
      <c r="L21" s="150"/>
      <c r="M21" s="150">
        <v>2</v>
      </c>
      <c r="N21" s="177"/>
      <c r="O21" s="150">
        <f>SUM(P21:V21)</f>
        <v>479</v>
      </c>
      <c r="P21" s="178">
        <v>0</v>
      </c>
      <c r="Q21" s="150">
        <v>298</v>
      </c>
      <c r="R21" s="150"/>
      <c r="S21" s="150"/>
      <c r="T21" s="150"/>
      <c r="U21" s="150"/>
      <c r="V21" s="150">
        <v>181</v>
      </c>
      <c r="W21" s="179"/>
      <c r="X21" s="180"/>
      <c r="Y21" s="180"/>
      <c r="Z21" s="181"/>
      <c r="AA21" s="182"/>
      <c r="AB21" s="183"/>
      <c r="AC21" s="169"/>
      <c r="AD21" s="184"/>
      <c r="AE21" s="184"/>
      <c r="AF21" s="184"/>
      <c r="AG21" s="184"/>
      <c r="AH21" s="184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69" t="e">
        <f>'[1]Ахтуб.'!AB16+'[1]Волод.'!AB16+'[1]Енот.'!AB16+'[1]Икрянин.'!AB16+'[1]Камыз.'!AB16+'[1]Красн.'!AB17+'[1]Лиман.'!AB16+'[1]Нарим.'!AB16+'[1]Приволж.'!AB16+'[1]Хараб.'!AB16+'[1]Чернояр.'!AB16+'[1]Астр.'!AB16+'[1]Знам.'!AB16</f>
        <v>#REF!</v>
      </c>
      <c r="AT21" s="169" t="e">
        <f>'[1]Ахтуб.'!AC16+'[1]Волод.'!AC16+'[1]Енот.'!AC16+'[1]Икрянин.'!AC16+'[1]Камыз.'!AC16+'[1]Красн.'!AC17+'[1]Лиман.'!AC16+'[1]Нарим.'!AC16+'[1]Приволж.'!AC16+'[1]Хараб.'!AC16+'[1]Чернояр.'!AC16+'[1]Астр.'!AC16+'[1]Знам.'!AC16</f>
        <v>#REF!</v>
      </c>
      <c r="AU21" s="169"/>
      <c r="AV21" s="169"/>
      <c r="AW21" s="169"/>
      <c r="AX21" s="169"/>
      <c r="AY21" s="169" t="e">
        <f>'[1]Ахтуб.'!AD16+'[1]Волод.'!AD16+'[1]Енот.'!AD16+'[1]Икрянин.'!AD16+'[1]Камыз.'!AD16+'[1]Красн.'!AD17+'[1]Лиман.'!AD16+'[1]Нарим.'!AD16+'[1]Приволж.'!AD16+'[1]Хараб.'!AD16+'[1]Чернояр.'!AD16+'[1]Астр.'!AD16+'[1]Знам.'!AD16</f>
        <v>#REF!</v>
      </c>
    </row>
    <row r="22" spans="1:51" ht="24.75" customHeight="1" hidden="1">
      <c r="A22" s="156" t="s">
        <v>271</v>
      </c>
      <c r="B22" s="176"/>
      <c r="C22" s="144"/>
      <c r="D22" s="144"/>
      <c r="E22" s="144"/>
      <c r="F22" s="169"/>
      <c r="G22" s="150"/>
      <c r="H22" s="150"/>
      <c r="I22" s="150"/>
      <c r="J22" s="150"/>
      <c r="K22" s="150"/>
      <c r="L22" s="150"/>
      <c r="M22" s="150"/>
      <c r="N22" s="177"/>
      <c r="O22" s="150">
        <f>O21*34.2%</f>
        <v>163.818</v>
      </c>
      <c r="P22" s="178">
        <v>0</v>
      </c>
      <c r="Q22" s="150">
        <f>Q21*34.2%</f>
        <v>101.91600000000001</v>
      </c>
      <c r="R22" s="150"/>
      <c r="S22" s="150"/>
      <c r="T22" s="150"/>
      <c r="U22" s="150"/>
      <c r="V22" s="150">
        <f>V21*34.2%</f>
        <v>61.90200000000001</v>
      </c>
      <c r="W22" s="185"/>
      <c r="X22" s="186"/>
      <c r="Y22" s="186"/>
      <c r="Z22" s="187"/>
      <c r="AA22" s="188"/>
      <c r="AB22" s="189"/>
      <c r="AC22" s="169"/>
      <c r="AD22" s="184"/>
      <c r="AE22" s="184"/>
      <c r="AF22" s="184"/>
      <c r="AG22" s="184"/>
      <c r="AH22" s="184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69"/>
      <c r="AT22" s="169"/>
      <c r="AU22" s="169"/>
      <c r="AV22" s="169"/>
      <c r="AW22" s="169"/>
      <c r="AX22" s="169"/>
      <c r="AY22" s="169"/>
    </row>
    <row r="23" spans="1:51" ht="15.75" hidden="1" thickBot="1">
      <c r="A23" s="175" t="s">
        <v>273</v>
      </c>
      <c r="B23" s="176"/>
      <c r="C23" s="144"/>
      <c r="D23" s="144"/>
      <c r="E23" s="144"/>
      <c r="F23" s="169">
        <f>G23+M23+H23</f>
        <v>95</v>
      </c>
      <c r="G23" s="190">
        <v>0</v>
      </c>
      <c r="H23" s="190">
        <v>20</v>
      </c>
      <c r="I23" s="190"/>
      <c r="J23" s="190"/>
      <c r="K23" s="190"/>
      <c r="L23" s="190"/>
      <c r="M23" s="190">
        <v>75</v>
      </c>
      <c r="N23" s="191"/>
      <c r="O23" s="150">
        <f>SUM(P23:V23)</f>
        <v>11916</v>
      </c>
      <c r="P23" s="192">
        <v>0</v>
      </c>
      <c r="Q23" s="190">
        <v>5393</v>
      </c>
      <c r="R23" s="190"/>
      <c r="S23" s="190"/>
      <c r="T23" s="190"/>
      <c r="U23" s="190"/>
      <c r="V23" s="190">
        <v>6523</v>
      </c>
      <c r="W23" s="193"/>
      <c r="X23" s="194"/>
      <c r="Y23" s="194"/>
      <c r="Z23" s="190"/>
      <c r="AA23" s="195"/>
      <c r="AB23" s="196"/>
      <c r="AC23" s="169"/>
      <c r="AD23" s="197"/>
      <c r="AE23" s="197"/>
      <c r="AF23" s="197"/>
      <c r="AG23" s="197"/>
      <c r="AH23" s="197"/>
      <c r="AI23" s="150"/>
      <c r="AJ23" s="190"/>
      <c r="AK23" s="190"/>
      <c r="AL23" s="190"/>
      <c r="AM23" s="190"/>
      <c r="AN23" s="190"/>
      <c r="AO23" s="190"/>
      <c r="AP23" s="190"/>
      <c r="AQ23" s="190"/>
      <c r="AR23" s="150"/>
      <c r="AS23" s="169" t="e">
        <f>'[1]Ахтуб.'!AB17+'[1]Волод.'!AB17+'[1]Енот.'!AB17+'[1]Икрянин.'!AB17+'[1]Камыз.'!AB17+'[1]Красн.'!AB18+'[1]Лиман.'!AB17+'[1]Нарим.'!AB17+'[1]Приволж.'!AB17+'[1]Хараб.'!AB17+'[1]Чернояр.'!AB17+'[1]Астр.'!AB17+'[1]Знам.'!AB17</f>
        <v>#REF!</v>
      </c>
      <c r="AT23" s="169" t="e">
        <f>'[1]Ахтуб.'!AC17+'[1]Волод.'!AC17+'[1]Енот.'!AC17+'[1]Икрянин.'!AC17+'[1]Камыз.'!AC17+'[1]Красн.'!AC18+'[1]Лиман.'!AC17+'[1]Нарим.'!AC17+'[1]Приволж.'!AC17+'[1]Хараб.'!AC17+'[1]Чернояр.'!AC17+'[1]Астр.'!AC17+'[1]Знам.'!AC17</f>
        <v>#REF!</v>
      </c>
      <c r="AU23" s="169"/>
      <c r="AV23" s="169"/>
      <c r="AW23" s="169"/>
      <c r="AX23" s="169"/>
      <c r="AY23" s="169" t="e">
        <f>'[1]Ахтуб.'!AD17+'[1]Волод.'!AD17+'[1]Енот.'!AD17+'[1]Икрянин.'!AD17+'[1]Камыз.'!AD17+'[1]Красн.'!AD18+'[1]Лиман.'!AD17+'[1]Нарим.'!AD17+'[1]Приволж.'!AD17+'[1]Хараб.'!AD17+'[1]Чернояр.'!AD17+'[1]Астр.'!AD17+'[1]Знам.'!AD17</f>
        <v>#REF!</v>
      </c>
    </row>
    <row r="24" spans="1:51" ht="15.75" hidden="1" thickBot="1">
      <c r="A24" s="156" t="s">
        <v>271</v>
      </c>
      <c r="B24" s="176"/>
      <c r="C24" s="144"/>
      <c r="D24" s="144"/>
      <c r="E24" s="144"/>
      <c r="F24" s="169"/>
      <c r="G24" s="190"/>
      <c r="H24" s="190"/>
      <c r="I24" s="190"/>
      <c r="J24" s="190"/>
      <c r="K24" s="190"/>
      <c r="L24" s="190"/>
      <c r="M24" s="190"/>
      <c r="N24" s="191"/>
      <c r="O24" s="150">
        <f>O23*34.2%</f>
        <v>4075.2720000000004</v>
      </c>
      <c r="P24" s="192">
        <v>0</v>
      </c>
      <c r="Q24" s="150">
        <f>Q23*34.2%</f>
        <v>1844.4060000000002</v>
      </c>
      <c r="R24" s="150"/>
      <c r="S24" s="150"/>
      <c r="T24" s="150"/>
      <c r="U24" s="150"/>
      <c r="V24" s="150">
        <f>V23*34.2%</f>
        <v>2230.866</v>
      </c>
      <c r="W24" s="193"/>
      <c r="X24" s="194"/>
      <c r="Y24" s="194"/>
      <c r="Z24" s="190"/>
      <c r="AA24" s="195"/>
      <c r="AB24" s="196"/>
      <c r="AC24" s="169"/>
      <c r="AD24" s="197"/>
      <c r="AE24" s="197"/>
      <c r="AF24" s="197"/>
      <c r="AG24" s="197"/>
      <c r="AH24" s="197"/>
      <c r="AI24" s="150"/>
      <c r="AJ24" s="190"/>
      <c r="AK24" s="190"/>
      <c r="AL24" s="190"/>
      <c r="AM24" s="190"/>
      <c r="AN24" s="190"/>
      <c r="AO24" s="190"/>
      <c r="AP24" s="190"/>
      <c r="AQ24" s="190"/>
      <c r="AR24" s="150"/>
      <c r="AS24" s="169"/>
      <c r="AT24" s="169"/>
      <c r="AU24" s="169"/>
      <c r="AV24" s="169"/>
      <c r="AW24" s="169"/>
      <c r="AX24" s="169"/>
      <c r="AY24" s="169"/>
    </row>
    <row r="25" spans="1:51" ht="26.25" hidden="1" thickBot="1">
      <c r="A25" s="175" t="s">
        <v>274</v>
      </c>
      <c r="B25" s="176"/>
      <c r="C25" s="144"/>
      <c r="D25" s="144"/>
      <c r="E25" s="144"/>
      <c r="F25" s="169">
        <f>G25+M25+H25</f>
        <v>12</v>
      </c>
      <c r="G25" s="150">
        <v>0</v>
      </c>
      <c r="H25" s="150">
        <v>4</v>
      </c>
      <c r="I25" s="150"/>
      <c r="J25" s="150"/>
      <c r="K25" s="150"/>
      <c r="L25" s="150"/>
      <c r="M25" s="150">
        <v>8</v>
      </c>
      <c r="N25" s="177"/>
      <c r="O25" s="150">
        <f>SUM(P25:V25)</f>
        <v>2422</v>
      </c>
      <c r="P25" s="192">
        <v>0</v>
      </c>
      <c r="Q25" s="150">
        <v>1173</v>
      </c>
      <c r="R25" s="150"/>
      <c r="S25" s="150"/>
      <c r="T25" s="150"/>
      <c r="U25" s="150"/>
      <c r="V25" s="150">
        <v>1249</v>
      </c>
      <c r="W25" s="198"/>
      <c r="X25" s="199"/>
      <c r="Y25" s="199"/>
      <c r="Z25" s="150"/>
      <c r="AA25" s="200"/>
      <c r="AB25" s="201"/>
      <c r="AC25" s="169"/>
      <c r="AD25" s="202"/>
      <c r="AE25" s="202"/>
      <c r="AF25" s="202"/>
      <c r="AG25" s="202"/>
      <c r="AH25" s="202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69" t="e">
        <f>'[1]Ахтуб.'!AB18+'[1]Волод.'!AB18+'[1]Енот.'!AB18+'[1]Икрянин.'!AB18+'[1]Камыз.'!AB18+'[1]Красн.'!AB19+'[1]Лиман.'!AB18+'[1]Нарим.'!AB18+'[1]Приволж.'!AB18+'[1]Хараб.'!AB18+'[1]Чернояр.'!AB18+'[1]Астр.'!AB18+'[1]Знам.'!AB18</f>
        <v>#REF!</v>
      </c>
      <c r="AT25" s="169" t="e">
        <f>'[1]Ахтуб.'!AC18+'[1]Волод.'!AC18+'[1]Енот.'!AC18+'[1]Икрянин.'!AC18+'[1]Камыз.'!AC18+'[1]Красн.'!AC19+'[1]Лиман.'!AC18+'[1]Нарим.'!AC18+'[1]Приволж.'!AC18+'[1]Хараб.'!AC18+'[1]Чернояр.'!AC18+'[1]Астр.'!AC18+'[1]Знам.'!AC18</f>
        <v>#REF!</v>
      </c>
      <c r="AU25" s="169"/>
      <c r="AV25" s="169"/>
      <c r="AW25" s="169"/>
      <c r="AX25" s="169"/>
      <c r="AY25" s="169" t="e">
        <f>'[1]Ахтуб.'!AD18+'[1]Волод.'!AD18+'[1]Енот.'!AD18+'[1]Икрянин.'!AD18+'[1]Камыз.'!AD18+'[1]Красн.'!AD19+'[1]Лиман.'!AD18+'[1]Нарим.'!AD18+'[1]Приволж.'!AD18+'[1]Хараб.'!AD18+'[1]Чернояр.'!AD18+'[1]Астр.'!AD18+'[1]Знам.'!AD18</f>
        <v>#REF!</v>
      </c>
    </row>
    <row r="26" spans="1:51" ht="15.75" hidden="1" thickBot="1">
      <c r="A26" s="156" t="s">
        <v>271</v>
      </c>
      <c r="B26" s="176"/>
      <c r="C26" s="144"/>
      <c r="D26" s="144"/>
      <c r="E26" s="144"/>
      <c r="F26" s="169"/>
      <c r="G26" s="150"/>
      <c r="H26" s="150"/>
      <c r="I26" s="150"/>
      <c r="J26" s="150"/>
      <c r="K26" s="150"/>
      <c r="L26" s="150"/>
      <c r="M26" s="150"/>
      <c r="N26" s="177"/>
      <c r="O26" s="150">
        <f>O25*34.2%</f>
        <v>828.3240000000001</v>
      </c>
      <c r="P26" s="192">
        <v>0</v>
      </c>
      <c r="Q26" s="150">
        <f>Q25*34.2%</f>
        <v>401.16600000000005</v>
      </c>
      <c r="R26" s="150"/>
      <c r="S26" s="150"/>
      <c r="T26" s="150"/>
      <c r="U26" s="150"/>
      <c r="V26" s="150">
        <f>V25*34.2%</f>
        <v>427.158</v>
      </c>
      <c r="W26" s="203"/>
      <c r="X26" s="204"/>
      <c r="Y26" s="204"/>
      <c r="Z26" s="205"/>
      <c r="AA26" s="206"/>
      <c r="AB26" s="207"/>
      <c r="AC26" s="169"/>
      <c r="AD26" s="208"/>
      <c r="AE26" s="208"/>
      <c r="AF26" s="208"/>
      <c r="AG26" s="208"/>
      <c r="AH26" s="208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69"/>
      <c r="AT26" s="169"/>
      <c r="AU26" s="169"/>
      <c r="AV26" s="169"/>
      <c r="AW26" s="169"/>
      <c r="AX26" s="169"/>
      <c r="AY26" s="169"/>
    </row>
    <row r="27" spans="1:51" ht="15.75" hidden="1" thickBot="1">
      <c r="A27" s="175" t="s">
        <v>275</v>
      </c>
      <c r="B27" s="176"/>
      <c r="C27" s="144"/>
      <c r="D27" s="144"/>
      <c r="E27" s="144"/>
      <c r="F27" s="169">
        <f>G27+M27+H27</f>
        <v>12</v>
      </c>
      <c r="G27" s="150">
        <v>0</v>
      </c>
      <c r="H27" s="150">
        <v>2</v>
      </c>
      <c r="I27" s="150"/>
      <c r="J27" s="150"/>
      <c r="K27" s="150"/>
      <c r="L27" s="150"/>
      <c r="M27" s="150">
        <v>10</v>
      </c>
      <c r="N27" s="177"/>
      <c r="O27" s="150">
        <f>SUM(P27:V27)</f>
        <v>1763</v>
      </c>
      <c r="P27" s="192">
        <v>0</v>
      </c>
      <c r="Q27" s="150">
        <v>548</v>
      </c>
      <c r="R27" s="150"/>
      <c r="S27" s="150"/>
      <c r="T27" s="150"/>
      <c r="U27" s="150"/>
      <c r="V27" s="150">
        <v>1215</v>
      </c>
      <c r="W27" s="209"/>
      <c r="X27" s="210"/>
      <c r="Y27" s="210"/>
      <c r="Z27" s="211"/>
      <c r="AA27" s="212"/>
      <c r="AB27" s="213"/>
      <c r="AC27" s="169"/>
      <c r="AD27" s="208"/>
      <c r="AE27" s="208"/>
      <c r="AF27" s="208"/>
      <c r="AG27" s="208"/>
      <c r="AH27" s="208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69" t="e">
        <f>'[1]Ахтуб.'!AB19+'[1]Волод.'!AB19+'[1]Енот.'!AB19+'[1]Икрянин.'!AB19+'[1]Камыз.'!AB19+'[1]Красн.'!AB20+'[1]Лиман.'!AB19+'[1]Нарим.'!AB19+'[1]Приволж.'!AB19+'[1]Хараб.'!AB19+'[1]Чернояр.'!AB19+'[1]Астр.'!AB19+'[1]Знам.'!AB19</f>
        <v>#REF!</v>
      </c>
      <c r="AT27" s="169" t="e">
        <f>'[1]Ахтуб.'!AC19+'[1]Волод.'!AC19+'[1]Енот.'!AC19+'[1]Икрянин.'!AC19+'[1]Камыз.'!AC19+'[1]Красн.'!AC20+'[1]Лиман.'!AC19+'[1]Нарим.'!AC19+'[1]Приволж.'!AC19+'[1]Хараб.'!AC19+'[1]Чернояр.'!AC19+'[1]Астр.'!AC19+'[1]Знам.'!AC19</f>
        <v>#REF!</v>
      </c>
      <c r="AU27" s="169"/>
      <c r="AV27" s="169"/>
      <c r="AW27" s="169"/>
      <c r="AX27" s="169"/>
      <c r="AY27" s="169" t="e">
        <f>'[1]Ахтуб.'!AD19+'[1]Волод.'!AD19+'[1]Енот.'!AD19+'[1]Икрянин.'!AD19+'[1]Камыз.'!AD19+'[1]Красн.'!AD20+'[1]Лиман.'!AD19+'[1]Нарим.'!AD19+'[1]Приволж.'!AD19+'[1]Хараб.'!AD19+'[1]Чернояр.'!AD19+'[1]Астр.'!AD19+'[1]Знам.'!AD19</f>
        <v>#REF!</v>
      </c>
    </row>
    <row r="28" spans="1:51" ht="15.75" hidden="1" thickBot="1">
      <c r="A28" s="156" t="s">
        <v>271</v>
      </c>
      <c r="B28" s="176"/>
      <c r="C28" s="144"/>
      <c r="D28" s="144"/>
      <c r="E28" s="144"/>
      <c r="F28" s="169"/>
      <c r="G28" s="150"/>
      <c r="H28" s="150"/>
      <c r="I28" s="150"/>
      <c r="J28" s="150"/>
      <c r="K28" s="150"/>
      <c r="L28" s="150"/>
      <c r="M28" s="150"/>
      <c r="N28" s="177"/>
      <c r="O28" s="150">
        <f>O27*34.2%</f>
        <v>602.946</v>
      </c>
      <c r="P28" s="192">
        <v>0</v>
      </c>
      <c r="Q28" s="150">
        <f>Q27*34.2%</f>
        <v>187.41600000000003</v>
      </c>
      <c r="R28" s="150"/>
      <c r="S28" s="150"/>
      <c r="T28" s="150"/>
      <c r="U28" s="150"/>
      <c r="V28" s="150">
        <f>V27*34.2%</f>
        <v>415.53000000000003</v>
      </c>
      <c r="W28" s="170"/>
      <c r="X28" s="171"/>
      <c r="Y28" s="171"/>
      <c r="Z28" s="172"/>
      <c r="AA28" s="173"/>
      <c r="AB28" s="174"/>
      <c r="AC28" s="169"/>
      <c r="AD28" s="168"/>
      <c r="AE28" s="168"/>
      <c r="AF28" s="168"/>
      <c r="AG28" s="168"/>
      <c r="AH28" s="168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69"/>
      <c r="AT28" s="169"/>
      <c r="AU28" s="169"/>
      <c r="AV28" s="169"/>
      <c r="AW28" s="169"/>
      <c r="AX28" s="169"/>
      <c r="AY28" s="169"/>
    </row>
    <row r="29" spans="1:51" ht="16.5" hidden="1" thickBot="1">
      <c r="A29" s="175" t="s">
        <v>276</v>
      </c>
      <c r="B29" s="176"/>
      <c r="C29" s="144"/>
      <c r="D29" s="144"/>
      <c r="E29" s="144"/>
      <c r="F29" s="169">
        <f>G29+M29+H29</f>
        <v>5</v>
      </c>
      <c r="G29" s="150">
        <v>0</v>
      </c>
      <c r="H29" s="150">
        <v>2</v>
      </c>
      <c r="I29" s="150"/>
      <c r="J29" s="150"/>
      <c r="K29" s="150"/>
      <c r="L29" s="150"/>
      <c r="M29" s="150">
        <v>3</v>
      </c>
      <c r="N29" s="177"/>
      <c r="O29" s="150">
        <f>SUM(P29:V29)</f>
        <v>940</v>
      </c>
      <c r="P29" s="192">
        <v>0</v>
      </c>
      <c r="Q29" s="150">
        <v>560</v>
      </c>
      <c r="R29" s="150"/>
      <c r="S29" s="150"/>
      <c r="T29" s="150"/>
      <c r="U29" s="150"/>
      <c r="V29" s="150">
        <v>380</v>
      </c>
      <c r="W29" s="179"/>
      <c r="X29" s="180"/>
      <c r="Y29" s="180"/>
      <c r="Z29" s="181"/>
      <c r="AA29" s="182"/>
      <c r="AB29" s="183"/>
      <c r="AC29" s="169"/>
      <c r="AD29" s="184"/>
      <c r="AE29" s="184"/>
      <c r="AF29" s="184"/>
      <c r="AG29" s="184"/>
      <c r="AH29" s="184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69" t="e">
        <f>'[1]Ахтуб.'!AB20+'[1]Волод.'!AB20+'[1]Енот.'!AB20+'[1]Икрянин.'!AB20+'[1]Камыз.'!AB20+'[1]Красн.'!AB21+'[1]Лиман.'!AB20+'[1]Нарим.'!AB20+'[1]Приволж.'!AB20+'[1]Хараб.'!AB20+'[1]Чернояр.'!AB20+'[1]Астр.'!AB20+'[1]Знам.'!AB20</f>
        <v>#REF!</v>
      </c>
      <c r="AT29" s="169" t="e">
        <f>'[1]Ахтуб.'!AC20+'[1]Волод.'!AC20+'[1]Енот.'!AC20+'[1]Икрянин.'!AC20+'[1]Камыз.'!AC20+'[1]Красн.'!AC21+'[1]Лиман.'!AC20+'[1]Нарим.'!AC20+'[1]Приволж.'!AC20+'[1]Хараб.'!AC20+'[1]Чернояр.'!AC20+'[1]Астр.'!AC20+'[1]Знам.'!AC20</f>
        <v>#REF!</v>
      </c>
      <c r="AU29" s="169"/>
      <c r="AV29" s="169"/>
      <c r="AW29" s="169"/>
      <c r="AX29" s="169"/>
      <c r="AY29" s="169" t="e">
        <f>'[1]Ахтуб.'!AD20+'[1]Волод.'!AD20+'[1]Енот.'!AD20+'[1]Икрянин.'!AD20+'[1]Камыз.'!AD20+'[1]Красн.'!AD21+'[1]Лиман.'!AD20+'[1]Нарим.'!AD20+'[1]Приволж.'!AD20+'[1]Хараб.'!AD20+'[1]Чернояр.'!AD20+'[1]Астр.'!AD20+'[1]Знам.'!AD20</f>
        <v>#REF!</v>
      </c>
    </row>
    <row r="30" spans="1:51" ht="16.5" hidden="1" thickBot="1">
      <c r="A30" s="156" t="s">
        <v>271</v>
      </c>
      <c r="B30" s="176"/>
      <c r="C30" s="144"/>
      <c r="D30" s="144"/>
      <c r="E30" s="144"/>
      <c r="F30" s="169"/>
      <c r="G30" s="150"/>
      <c r="H30" s="150"/>
      <c r="I30" s="150"/>
      <c r="J30" s="150"/>
      <c r="K30" s="150"/>
      <c r="L30" s="150"/>
      <c r="M30" s="150"/>
      <c r="N30" s="177"/>
      <c r="O30" s="150">
        <f>O29*34.2%</f>
        <v>321.48</v>
      </c>
      <c r="P30" s="192">
        <v>0</v>
      </c>
      <c r="Q30" s="150">
        <f>Q29*34.2%</f>
        <v>191.52</v>
      </c>
      <c r="R30" s="150"/>
      <c r="S30" s="150"/>
      <c r="T30" s="150"/>
      <c r="U30" s="150"/>
      <c r="V30" s="150">
        <f>V29*34.2%</f>
        <v>129.96</v>
      </c>
      <c r="W30" s="185"/>
      <c r="X30" s="186"/>
      <c r="Y30" s="186"/>
      <c r="Z30" s="187"/>
      <c r="AA30" s="188"/>
      <c r="AB30" s="189"/>
      <c r="AC30" s="169"/>
      <c r="AD30" s="184"/>
      <c r="AE30" s="184"/>
      <c r="AF30" s="184"/>
      <c r="AG30" s="184"/>
      <c r="AH30" s="184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69"/>
      <c r="AT30" s="169"/>
      <c r="AU30" s="169"/>
      <c r="AV30" s="169"/>
      <c r="AW30" s="169"/>
      <c r="AX30" s="169"/>
      <c r="AY30" s="169"/>
    </row>
    <row r="31" spans="1:51" ht="15.75" hidden="1" thickBot="1">
      <c r="A31" s="175" t="s">
        <v>277</v>
      </c>
      <c r="B31" s="176"/>
      <c r="C31" s="144"/>
      <c r="D31" s="144"/>
      <c r="E31" s="144"/>
      <c r="F31" s="169">
        <f>G31+M31+H31</f>
        <v>3</v>
      </c>
      <c r="G31" s="190">
        <v>0</v>
      </c>
      <c r="H31" s="190">
        <v>1</v>
      </c>
      <c r="I31" s="190"/>
      <c r="J31" s="190"/>
      <c r="K31" s="190"/>
      <c r="L31" s="190"/>
      <c r="M31" s="190">
        <v>2</v>
      </c>
      <c r="N31" s="191"/>
      <c r="O31" s="150">
        <f>SUM(P31:V31)</f>
        <v>511</v>
      </c>
      <c r="P31" s="192">
        <v>0</v>
      </c>
      <c r="Q31" s="190">
        <v>290</v>
      </c>
      <c r="R31" s="190"/>
      <c r="S31" s="190"/>
      <c r="T31" s="190"/>
      <c r="U31" s="190"/>
      <c r="V31" s="190">
        <v>221</v>
      </c>
      <c r="W31" s="193"/>
      <c r="X31" s="194"/>
      <c r="Y31" s="194"/>
      <c r="Z31" s="190"/>
      <c r="AA31" s="195"/>
      <c r="AB31" s="196"/>
      <c r="AC31" s="169"/>
      <c r="AD31" s="197"/>
      <c r="AE31" s="197"/>
      <c r="AF31" s="197"/>
      <c r="AG31" s="197"/>
      <c r="AH31" s="197"/>
      <c r="AI31" s="150"/>
      <c r="AJ31" s="190"/>
      <c r="AK31" s="190"/>
      <c r="AL31" s="190"/>
      <c r="AM31" s="190"/>
      <c r="AN31" s="190"/>
      <c r="AO31" s="190"/>
      <c r="AP31" s="190"/>
      <c r="AQ31" s="190"/>
      <c r="AR31" s="150"/>
      <c r="AS31" s="169" t="e">
        <f>'[1]Ахтуб.'!AB21+'[1]Волод.'!AB21+'[1]Енот.'!AB21+'[1]Икрянин.'!AB21+'[1]Камыз.'!AB21+'[1]Красн.'!AB22+'[1]Лиман.'!AB21+'[1]Нарим.'!AB21+'[1]Приволж.'!AB21+'[1]Хараб.'!AB21+'[1]Чернояр.'!AB21+'[1]Астр.'!AB21+'[1]Знам.'!AB21</f>
        <v>#REF!</v>
      </c>
      <c r="AT31" s="169" t="e">
        <f>'[1]Ахтуб.'!AC21+'[1]Волод.'!AC21+'[1]Енот.'!AC21+'[1]Икрянин.'!AC21+'[1]Камыз.'!AC21+'[1]Красн.'!AC22+'[1]Лиман.'!AC21+'[1]Нарим.'!AC21+'[1]Приволж.'!AC21+'[1]Хараб.'!AC21+'[1]Чернояр.'!AC21+'[1]Астр.'!AC21+'[1]Знам.'!AC21</f>
        <v>#REF!</v>
      </c>
      <c r="AU31" s="169"/>
      <c r="AV31" s="169"/>
      <c r="AW31" s="169"/>
      <c r="AX31" s="169"/>
      <c r="AY31" s="169" t="e">
        <f>'[1]Ахтуб.'!AD21+'[1]Волод.'!AD21+'[1]Енот.'!AD21+'[1]Икрянин.'!AD21+'[1]Камыз.'!AD21+'[1]Красн.'!AD22+'[1]Лиман.'!AD21+'[1]Нарим.'!AD21+'[1]Приволж.'!AD21+'[1]Хараб.'!AD21+'[1]Чернояр.'!AD21+'[1]Астр.'!AD21+'[1]Знам.'!AD21</f>
        <v>#REF!</v>
      </c>
    </row>
    <row r="32" spans="1:51" ht="15.75" hidden="1" thickBot="1">
      <c r="A32" s="156" t="s">
        <v>271</v>
      </c>
      <c r="B32" s="176"/>
      <c r="C32" s="144"/>
      <c r="D32" s="144"/>
      <c r="E32" s="144"/>
      <c r="F32" s="169"/>
      <c r="G32" s="190"/>
      <c r="H32" s="190"/>
      <c r="I32" s="190"/>
      <c r="J32" s="190"/>
      <c r="K32" s="190"/>
      <c r="L32" s="190"/>
      <c r="M32" s="190"/>
      <c r="N32" s="191"/>
      <c r="O32" s="150">
        <f>O31*34.2%</f>
        <v>174.762</v>
      </c>
      <c r="P32" s="192">
        <v>0</v>
      </c>
      <c r="Q32" s="150">
        <f>Q31*34.2%</f>
        <v>99.18</v>
      </c>
      <c r="R32" s="150"/>
      <c r="S32" s="150"/>
      <c r="T32" s="150"/>
      <c r="U32" s="150"/>
      <c r="V32" s="150">
        <f>V31*34.2%</f>
        <v>75.58200000000001</v>
      </c>
      <c r="W32" s="193"/>
      <c r="X32" s="194"/>
      <c r="Y32" s="194"/>
      <c r="Z32" s="190"/>
      <c r="AA32" s="195"/>
      <c r="AB32" s="196"/>
      <c r="AC32" s="169"/>
      <c r="AD32" s="197"/>
      <c r="AE32" s="197"/>
      <c r="AF32" s="197"/>
      <c r="AG32" s="197"/>
      <c r="AH32" s="197"/>
      <c r="AI32" s="150"/>
      <c r="AJ32" s="190"/>
      <c r="AK32" s="190"/>
      <c r="AL32" s="190"/>
      <c r="AM32" s="190"/>
      <c r="AN32" s="190"/>
      <c r="AO32" s="190"/>
      <c r="AP32" s="190"/>
      <c r="AQ32" s="190"/>
      <c r="AR32" s="150"/>
      <c r="AS32" s="169"/>
      <c r="AT32" s="169"/>
      <c r="AU32" s="169"/>
      <c r="AV32" s="169"/>
      <c r="AW32" s="169"/>
      <c r="AX32" s="169"/>
      <c r="AY32" s="169"/>
    </row>
    <row r="33" spans="1:51" ht="15.75" hidden="1" thickBot="1">
      <c r="A33" s="175" t="s">
        <v>278</v>
      </c>
      <c r="B33" s="176"/>
      <c r="C33" s="144"/>
      <c r="D33" s="144"/>
      <c r="E33" s="144"/>
      <c r="F33" s="169">
        <f>G33+M33+H33</f>
        <v>9</v>
      </c>
      <c r="G33" s="150">
        <v>0</v>
      </c>
      <c r="H33" s="150">
        <v>4</v>
      </c>
      <c r="I33" s="150"/>
      <c r="J33" s="150"/>
      <c r="K33" s="150"/>
      <c r="L33" s="150"/>
      <c r="M33" s="150">
        <v>5</v>
      </c>
      <c r="N33" s="177"/>
      <c r="O33" s="150">
        <f>SUM(P33:V33)</f>
        <v>1819</v>
      </c>
      <c r="P33" s="192">
        <v>0</v>
      </c>
      <c r="Q33" s="150">
        <v>1291</v>
      </c>
      <c r="R33" s="150"/>
      <c r="S33" s="150"/>
      <c r="T33" s="150"/>
      <c r="U33" s="150"/>
      <c r="V33" s="150">
        <v>528</v>
      </c>
      <c r="W33" s="198"/>
      <c r="X33" s="199"/>
      <c r="Y33" s="199"/>
      <c r="Z33" s="150"/>
      <c r="AA33" s="200"/>
      <c r="AB33" s="201"/>
      <c r="AC33" s="169"/>
      <c r="AD33" s="202"/>
      <c r="AE33" s="202"/>
      <c r="AF33" s="202"/>
      <c r="AG33" s="202"/>
      <c r="AH33" s="202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69" t="e">
        <f>'[1]Ахтуб.'!AB22+'[1]Волод.'!AB22+'[1]Енот.'!AB22+'[1]Икрянин.'!AB22+'[1]Камыз.'!AB22+'[1]Красн.'!AB23+'[1]Лиман.'!AB22+'[1]Нарим.'!AB22+'[1]Приволж.'!AB22+'[1]Хараб.'!AB22+'[1]Чернояр.'!AB22+'[1]Астр.'!AB22+'[1]Знам.'!AB22</f>
        <v>#REF!</v>
      </c>
      <c r="AT33" s="169" t="e">
        <f>'[1]Ахтуб.'!AC22+'[1]Волод.'!AC22+'[1]Енот.'!AC22+'[1]Икрянин.'!AC22+'[1]Камыз.'!AC22+'[1]Красн.'!AC23+'[1]Лиман.'!AC22+'[1]Нарим.'!AC22+'[1]Приволж.'!AC22+'[1]Хараб.'!AC22+'[1]Чернояр.'!AC22+'[1]Астр.'!AC22+'[1]Знам.'!AC22</f>
        <v>#REF!</v>
      </c>
      <c r="AU33" s="169"/>
      <c r="AV33" s="169"/>
      <c r="AW33" s="169"/>
      <c r="AX33" s="169"/>
      <c r="AY33" s="169" t="e">
        <f>'[1]Ахтуб.'!AD22+'[1]Волод.'!AD22+'[1]Енот.'!AD22+'[1]Икрянин.'!AD22+'[1]Камыз.'!AD22+'[1]Красн.'!AD23+'[1]Лиман.'!AD22+'[1]Нарим.'!AD22+'[1]Приволж.'!AD22+'[1]Хараб.'!AD22+'[1]Чернояр.'!AD22+'[1]Астр.'!AD22+'[1]Знам.'!AD22</f>
        <v>#REF!</v>
      </c>
    </row>
    <row r="34" spans="1:51" ht="15.75" hidden="1" thickBot="1">
      <c r="A34" s="156" t="s">
        <v>271</v>
      </c>
      <c r="B34" s="176"/>
      <c r="C34" s="144"/>
      <c r="D34" s="144"/>
      <c r="E34" s="144"/>
      <c r="F34" s="169"/>
      <c r="G34" s="150"/>
      <c r="H34" s="150"/>
      <c r="I34" s="150"/>
      <c r="J34" s="150"/>
      <c r="K34" s="150"/>
      <c r="L34" s="150"/>
      <c r="M34" s="150"/>
      <c r="N34" s="177"/>
      <c r="O34" s="150">
        <f>O33*34.2%</f>
        <v>622.0980000000001</v>
      </c>
      <c r="P34" s="192">
        <v>0</v>
      </c>
      <c r="Q34" s="150">
        <f>Q33*34.2%</f>
        <v>441.52200000000005</v>
      </c>
      <c r="R34" s="150"/>
      <c r="S34" s="150"/>
      <c r="T34" s="150"/>
      <c r="U34" s="150"/>
      <c r="V34" s="150">
        <f>V33*34.2%</f>
        <v>180.57600000000002</v>
      </c>
      <c r="W34" s="198"/>
      <c r="X34" s="199"/>
      <c r="Y34" s="199"/>
      <c r="Z34" s="150"/>
      <c r="AA34" s="177"/>
      <c r="AB34" s="214"/>
      <c r="AC34" s="215"/>
      <c r="AD34" s="208"/>
      <c r="AE34" s="208"/>
      <c r="AF34" s="208"/>
      <c r="AG34" s="208"/>
      <c r="AH34" s="208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69"/>
      <c r="AT34" s="169"/>
      <c r="AU34" s="169"/>
      <c r="AV34" s="169"/>
      <c r="AW34" s="169"/>
      <c r="AX34" s="169"/>
      <c r="AY34" s="169"/>
    </row>
    <row r="35" spans="1:51" ht="15.75" hidden="1" thickBot="1">
      <c r="A35" s="175" t="s">
        <v>124</v>
      </c>
      <c r="B35" s="176"/>
      <c r="C35" s="144"/>
      <c r="D35" s="144"/>
      <c r="E35" s="144"/>
      <c r="F35" s="169">
        <f>G35+M35+H35</f>
        <v>141</v>
      </c>
      <c r="G35" s="155">
        <f>G19+G21+G23+G25+G27+G29+G31+G33</f>
        <v>1</v>
      </c>
      <c r="H35" s="155">
        <f>H19+H21+H23+H25+H27+H29+H31+H33</f>
        <v>35</v>
      </c>
      <c r="I35" s="155"/>
      <c r="J35" s="155"/>
      <c r="K35" s="155"/>
      <c r="L35" s="155"/>
      <c r="M35" s="155">
        <f>M19+M21+M23+M25+M27+M29+M31+M33</f>
        <v>105</v>
      </c>
      <c r="N35" s="216">
        <f>N19+N21+N23+N25+N27+N29+N31+N33</f>
        <v>0</v>
      </c>
      <c r="O35" s="150">
        <f>SUM(P35:V35)</f>
        <v>20814</v>
      </c>
      <c r="P35" s="217">
        <f aca="true" t="shared" si="1" ref="P35:AC36">P19+P21+P23+P25+P27+P29+P31+P33</f>
        <v>964</v>
      </c>
      <c r="Q35" s="155">
        <f t="shared" si="1"/>
        <v>9553</v>
      </c>
      <c r="R35" s="155"/>
      <c r="S35" s="155"/>
      <c r="T35" s="155"/>
      <c r="U35" s="155"/>
      <c r="V35" s="155">
        <f t="shared" si="1"/>
        <v>10297</v>
      </c>
      <c r="W35" s="155">
        <f t="shared" si="1"/>
        <v>0</v>
      </c>
      <c r="X35" s="155">
        <f t="shared" si="1"/>
        <v>0</v>
      </c>
      <c r="Y35" s="155">
        <f t="shared" si="1"/>
        <v>0</v>
      </c>
      <c r="Z35" s="155">
        <f t="shared" si="1"/>
        <v>0</v>
      </c>
      <c r="AA35" s="155">
        <f t="shared" si="1"/>
        <v>0</v>
      </c>
      <c r="AB35" s="155">
        <f t="shared" si="1"/>
        <v>0</v>
      </c>
      <c r="AC35" s="155">
        <f t="shared" si="1"/>
        <v>0</v>
      </c>
      <c r="AD35" s="208"/>
      <c r="AE35" s="208"/>
      <c r="AF35" s="208"/>
      <c r="AG35" s="208"/>
      <c r="AH35" s="208"/>
      <c r="AI35" s="150"/>
      <c r="AJ35" s="155"/>
      <c r="AK35" s="155"/>
      <c r="AL35" s="155"/>
      <c r="AM35" s="155"/>
      <c r="AN35" s="155"/>
      <c r="AO35" s="155"/>
      <c r="AP35" s="155"/>
      <c r="AQ35" s="155"/>
      <c r="AR35" s="150"/>
      <c r="AS35" s="169" t="e">
        <f>'[1]Ахтуб.'!AB23+'[1]Волод.'!AB23+'[1]Енот.'!AB23+'[1]Икрянин.'!AB23+'[1]Камыз.'!AB23+'[1]Красн.'!AB24+'[1]Лиман.'!AB23+'[1]Нарим.'!AB23+'[1]Приволж.'!AB23+'[1]Хараб.'!AB23+'[1]Чернояр.'!AB23+'[1]Астр.'!AB23+'[1]Знам.'!AB23</f>
        <v>#REF!</v>
      </c>
      <c r="AT35" s="169" t="e">
        <f>'[1]Ахтуб.'!AC23+'[1]Волод.'!AC23+'[1]Енот.'!AC23+'[1]Икрянин.'!AC23+'[1]Камыз.'!AC23+'[1]Красн.'!AC24+'[1]Лиман.'!AC23+'[1]Нарим.'!AC23+'[1]Приволж.'!AC23+'[1]Хараб.'!AC23+'[1]Чернояр.'!AC23+'[1]Астр.'!AC23+'[1]Знам.'!AC23</f>
        <v>#REF!</v>
      </c>
      <c r="AU35" s="169"/>
      <c r="AV35" s="169"/>
      <c r="AW35" s="169"/>
      <c r="AX35" s="169"/>
      <c r="AY35" s="169" t="e">
        <f>'[1]Ахтуб.'!AD23+'[1]Волод.'!AD23+'[1]Енот.'!AD23+'[1]Икрянин.'!AD23+'[1]Камыз.'!AD23+'[1]Красн.'!AD24+'[1]Лиман.'!AD23+'[1]Нарим.'!AD23+'[1]Приволж.'!AD23+'[1]Хараб.'!AD23+'[1]Чернояр.'!AD23+'[1]Астр.'!AD23+'[1]Знам.'!AD23</f>
        <v>#REF!</v>
      </c>
    </row>
    <row r="36" spans="1:51" ht="16.5" hidden="1" thickBot="1">
      <c r="A36" s="156" t="s">
        <v>271</v>
      </c>
      <c r="B36" s="176"/>
      <c r="C36" s="144"/>
      <c r="D36" s="144">
        <f>D20+D22+D24+D26+D28+D30+D32+D34</f>
        <v>0</v>
      </c>
      <c r="E36" s="144">
        <f>E20+E22+E24+E26+E28+E30+E32+E34</f>
        <v>0</v>
      </c>
      <c r="F36" s="144">
        <f>F20+F22+F24+F26+F28+F30+F32+F34</f>
        <v>0</v>
      </c>
      <c r="G36" s="144">
        <f>G20+G22+G24+G26+G28+G30+G32+G34</f>
        <v>0</v>
      </c>
      <c r="H36" s="144">
        <f>H20+H22+H24+H26+H28+H30+H32+H34</f>
        <v>0</v>
      </c>
      <c r="I36" s="144"/>
      <c r="J36" s="144"/>
      <c r="K36" s="144"/>
      <c r="L36" s="144"/>
      <c r="M36" s="144">
        <f>M20+M22+M24+M26+M28+M30+M32+M34</f>
        <v>0</v>
      </c>
      <c r="N36" s="144">
        <f>N20+N22+N24+N26+N28+N30+N32+N34</f>
        <v>0</v>
      </c>
      <c r="O36" s="144">
        <f>O20+O22+O24+O26+O28+O30+O32+O34</f>
        <v>7118.388</v>
      </c>
      <c r="P36" s="144">
        <f>P20+P22+P24+P26+P28+P30+P32+P34</f>
        <v>329.68800000000005</v>
      </c>
      <c r="Q36" s="144">
        <f>Q20+Q22+Q24+Q26+Q28+Q30+Q32+Q34</f>
        <v>3267.126</v>
      </c>
      <c r="R36" s="144"/>
      <c r="S36" s="144"/>
      <c r="T36" s="144"/>
      <c r="U36" s="144"/>
      <c r="V36" s="144">
        <f>V20+V22+V24+V26+V28+V30+V32+V34</f>
        <v>3521.574</v>
      </c>
      <c r="W36" s="144">
        <f t="shared" si="1"/>
        <v>0</v>
      </c>
      <c r="X36" s="144">
        <f t="shared" si="1"/>
        <v>0</v>
      </c>
      <c r="Y36" s="144">
        <f t="shared" si="1"/>
        <v>0</v>
      </c>
      <c r="Z36" s="144">
        <f t="shared" si="1"/>
        <v>0</v>
      </c>
      <c r="AA36" s="144">
        <f t="shared" si="1"/>
        <v>0</v>
      </c>
      <c r="AB36" s="144">
        <f t="shared" si="1"/>
        <v>0</v>
      </c>
      <c r="AC36" s="169"/>
      <c r="AD36" s="184"/>
      <c r="AE36" s="184"/>
      <c r="AF36" s="184"/>
      <c r="AG36" s="184"/>
      <c r="AH36" s="184"/>
      <c r="AI36" s="150"/>
      <c r="AJ36" s="155"/>
      <c r="AK36" s="155"/>
      <c r="AL36" s="155"/>
      <c r="AM36" s="155"/>
      <c r="AN36" s="155"/>
      <c r="AO36" s="155"/>
      <c r="AP36" s="155"/>
      <c r="AQ36" s="155"/>
      <c r="AR36" s="150"/>
      <c r="AS36" s="169" t="e">
        <f>'[1]Ахтуб.'!AB24+'[1]Волод.'!AB24+'[1]Енот.'!AB24+'[1]Икрянин.'!AB24+'[1]Камыз.'!AB24+'[1]Красн.'!AB25+'[1]Лиман.'!AB24+'[1]Нарим.'!AB24+'[1]Приволж.'!AB24+'[1]Хараб.'!AB24+'[1]Чернояр.'!AB24+'[1]Астр.'!AB24+'[1]Знам.'!AB24</f>
        <v>#REF!</v>
      </c>
      <c r="AT36" s="169" t="e">
        <f>'[1]Ахтуб.'!AC24+'[1]Волод.'!AC24+'[1]Енот.'!AC24+'[1]Икрянин.'!AC24+'[1]Камыз.'!AC24+'[1]Красн.'!AC25+'[1]Лиман.'!AC24+'[1]Нарим.'!AC24+'[1]Приволж.'!AC24+'[1]Хараб.'!AC24+'[1]Чернояр.'!AC24+'[1]Астр.'!AC24+'[1]Знам.'!AC24</f>
        <v>#REF!</v>
      </c>
      <c r="AU36" s="169"/>
      <c r="AV36" s="169"/>
      <c r="AW36" s="169"/>
      <c r="AX36" s="169"/>
      <c r="AY36" s="169" t="e">
        <f>'[1]Ахтуб.'!AD24+'[1]Волод.'!AD24+'[1]Енот.'!AD24+'[1]Икрянин.'!AD24+'[1]Камыз.'!AD24+'[1]Красн.'!AD25+'[1]Лиман.'!AD24+'[1]Нарим.'!AD24+'[1]Приволж.'!AD24+'[1]Хараб.'!AD24+'[1]Чернояр.'!AD24+'[1]Астр.'!AD24+'[1]Знам.'!AD24</f>
        <v>#REF!</v>
      </c>
    </row>
    <row r="37" spans="1:51" ht="16.5" hidden="1" thickBot="1">
      <c r="A37" s="175"/>
      <c r="B37" s="176"/>
      <c r="C37" s="144"/>
      <c r="D37" s="144"/>
      <c r="E37" s="144"/>
      <c r="F37" s="169">
        <f>G37+M37+H37</f>
        <v>0</v>
      </c>
      <c r="G37" s="155"/>
      <c r="H37" s="155"/>
      <c r="I37" s="155"/>
      <c r="J37" s="155"/>
      <c r="K37" s="155"/>
      <c r="L37" s="155"/>
      <c r="M37" s="155"/>
      <c r="N37" s="155"/>
      <c r="O37" s="218">
        <f aca="true" t="shared" si="2" ref="O37:AB37">O35+O36</f>
        <v>27932.388</v>
      </c>
      <c r="P37" s="218">
        <f t="shared" si="2"/>
        <v>1293.688</v>
      </c>
      <c r="Q37" s="218">
        <f t="shared" si="2"/>
        <v>12820.126</v>
      </c>
      <c r="R37" s="218"/>
      <c r="S37" s="218"/>
      <c r="T37" s="218"/>
      <c r="U37" s="218"/>
      <c r="V37" s="218">
        <f t="shared" si="2"/>
        <v>13818.574</v>
      </c>
      <c r="W37" s="150">
        <f t="shared" si="2"/>
        <v>0</v>
      </c>
      <c r="X37" s="150">
        <f t="shared" si="2"/>
        <v>0</v>
      </c>
      <c r="Y37" s="150">
        <f t="shared" si="2"/>
        <v>0</v>
      </c>
      <c r="Z37" s="150">
        <f t="shared" si="2"/>
        <v>0</v>
      </c>
      <c r="AA37" s="150">
        <f t="shared" si="2"/>
        <v>0</v>
      </c>
      <c r="AB37" s="150">
        <f t="shared" si="2"/>
        <v>0</v>
      </c>
      <c r="AC37" s="169"/>
      <c r="AD37" s="197"/>
      <c r="AE37" s="197"/>
      <c r="AF37" s="197"/>
      <c r="AG37" s="197"/>
      <c r="AH37" s="197"/>
      <c r="AI37" s="150"/>
      <c r="AJ37" s="155"/>
      <c r="AK37" s="155"/>
      <c r="AL37" s="155"/>
      <c r="AM37" s="155"/>
      <c r="AN37" s="155"/>
      <c r="AO37" s="155"/>
      <c r="AP37" s="155"/>
      <c r="AQ37" s="155"/>
      <c r="AR37" s="150"/>
      <c r="AS37" s="169" t="e">
        <f>'[1]Ахтуб.'!AB25+'[1]Волод.'!AB25+'[1]Енот.'!AB25+'[1]Икрянин.'!AB25+'[1]Камыз.'!AB25+'[1]Красн.'!AB26+'[1]Лиман.'!AB25+'[1]Нарим.'!AB25+'[1]Приволж.'!AB25+'[1]Хараб.'!AB25+'[1]Чернояр.'!AB25+'[1]Астр.'!AB25+'[1]Знам.'!AB25</f>
        <v>#REF!</v>
      </c>
      <c r="AT37" s="169" t="e">
        <f>'[1]Ахтуб.'!AC25+'[1]Волод.'!AC25+'[1]Енот.'!AC25+'[1]Икрянин.'!AC25+'[1]Камыз.'!AC25+'[1]Красн.'!AC26+'[1]Лиман.'!AC25+'[1]Нарим.'!AC25+'[1]Приволж.'!AC25+'[1]Хараб.'!AC25+'[1]Чернояр.'!AC25+'[1]Астр.'!AC25+'[1]Знам.'!AC25</f>
        <v>#REF!</v>
      </c>
      <c r="AU37" s="169"/>
      <c r="AV37" s="169"/>
      <c r="AW37" s="169"/>
      <c r="AX37" s="169"/>
      <c r="AY37" s="169" t="e">
        <f>'[1]Ахтуб.'!AD25+'[1]Волод.'!AD25+'[1]Енот.'!AD25+'[1]Икрянин.'!AD25+'[1]Камыз.'!AD25+'[1]Красн.'!AD26+'[1]Лиман.'!AD25+'[1]Нарим.'!AD25+'[1]Приволж.'!AD25+'[1]Хараб.'!AD25+'[1]Чернояр.'!AD25+'[1]Астр.'!AD25+'[1]Знам.'!AD25</f>
        <v>#REF!</v>
      </c>
    </row>
    <row r="38" spans="1:51" ht="15.75" hidden="1" thickBot="1">
      <c r="A38" s="175"/>
      <c r="B38" s="176"/>
      <c r="C38" s="144"/>
      <c r="D38" s="144"/>
      <c r="E38" s="144"/>
      <c r="F38" s="169">
        <f>G38+M38+H38</f>
        <v>0</v>
      </c>
      <c r="G38" s="155"/>
      <c r="H38" s="155"/>
      <c r="I38" s="155"/>
      <c r="J38" s="155"/>
      <c r="K38" s="155"/>
      <c r="L38" s="155"/>
      <c r="M38" s="155"/>
      <c r="N38" s="155"/>
      <c r="O38" s="150"/>
      <c r="P38" s="155"/>
      <c r="Q38" s="155"/>
      <c r="R38" s="155"/>
      <c r="S38" s="155"/>
      <c r="T38" s="155"/>
      <c r="U38" s="155"/>
      <c r="V38" s="155"/>
      <c r="W38" s="219"/>
      <c r="X38" s="220"/>
      <c r="Y38" s="220"/>
      <c r="Z38" s="155"/>
      <c r="AA38" s="221"/>
      <c r="AB38" s="201"/>
      <c r="AC38" s="169"/>
      <c r="AD38" s="202"/>
      <c r="AE38" s="202"/>
      <c r="AF38" s="202"/>
      <c r="AG38" s="202"/>
      <c r="AH38" s="202"/>
      <c r="AI38" s="150"/>
      <c r="AJ38" s="155"/>
      <c r="AK38" s="155"/>
      <c r="AL38" s="155"/>
      <c r="AM38" s="155"/>
      <c r="AN38" s="155"/>
      <c r="AO38" s="155"/>
      <c r="AP38" s="155"/>
      <c r="AQ38" s="155"/>
      <c r="AR38" s="150"/>
      <c r="AS38" s="169" t="e">
        <f>'[1]Ахтуб.'!AB26+'[1]Волод.'!AB26+'[1]Енот.'!AB26+'[1]Икрянин.'!AB26+'[1]Камыз.'!AB26+'[1]Красн.'!AB27+'[1]Лиман.'!AB26+'[1]Нарим.'!AB26+'[1]Приволж.'!AB26+'[1]Хараб.'!AB26+'[1]Чернояр.'!AB26+'[1]Астр.'!AB26+'[1]Знам.'!AB26</f>
        <v>#REF!</v>
      </c>
      <c r="AT38" s="169" t="e">
        <f>'[1]Ахтуб.'!AC26+'[1]Волод.'!AC26+'[1]Енот.'!AC26+'[1]Икрянин.'!AC26+'[1]Камыз.'!AC26+'[1]Красн.'!AC27+'[1]Лиман.'!AC26+'[1]Нарим.'!AC26+'[1]Приволж.'!AC26+'[1]Хараб.'!AC26+'[1]Чернояр.'!AC26+'[1]Астр.'!AC26+'[1]Знам.'!AC26</f>
        <v>#REF!</v>
      </c>
      <c r="AU38" s="169"/>
      <c r="AV38" s="169"/>
      <c r="AW38" s="169"/>
      <c r="AX38" s="169"/>
      <c r="AY38" s="169" t="e">
        <f>'[1]Ахтуб.'!AD26+'[1]Волод.'!AD26+'[1]Енот.'!AD26+'[1]Икрянин.'!AD26+'[1]Камыз.'!AD26+'[1]Красн.'!AD27+'[1]Лиман.'!AD26+'[1]Нарим.'!AD26+'[1]Приволж.'!AD26+'[1]Хараб.'!AD26+'[1]Чернояр.'!AD26+'[1]Астр.'!AD26+'[1]Знам.'!AD26</f>
        <v>#REF!</v>
      </c>
    </row>
    <row r="39" spans="1:51" ht="15.75" hidden="1" thickBot="1">
      <c r="A39" s="175"/>
      <c r="B39" s="176"/>
      <c r="C39" s="144"/>
      <c r="D39" s="144"/>
      <c r="E39" s="144"/>
      <c r="F39" s="169">
        <f>G39+M39+H39</f>
        <v>0</v>
      </c>
      <c r="G39" s="155"/>
      <c r="H39" s="155"/>
      <c r="I39" s="155"/>
      <c r="J39" s="155"/>
      <c r="K39" s="155"/>
      <c r="L39" s="155"/>
      <c r="M39" s="155"/>
      <c r="N39" s="155"/>
      <c r="O39" s="150"/>
      <c r="P39" s="155"/>
      <c r="Q39" s="155"/>
      <c r="R39" s="155"/>
      <c r="S39" s="155"/>
      <c r="T39" s="155"/>
      <c r="U39" s="155"/>
      <c r="V39" s="155"/>
      <c r="W39" s="222"/>
      <c r="X39" s="223"/>
      <c r="Y39" s="223"/>
      <c r="Z39" s="224"/>
      <c r="AA39" s="225"/>
      <c r="AB39" s="213"/>
      <c r="AC39" s="169"/>
      <c r="AD39" s="208"/>
      <c r="AE39" s="208"/>
      <c r="AF39" s="208"/>
      <c r="AG39" s="208"/>
      <c r="AH39" s="208"/>
      <c r="AI39" s="150"/>
      <c r="AJ39" s="155"/>
      <c r="AK39" s="155"/>
      <c r="AL39" s="155"/>
      <c r="AM39" s="155"/>
      <c r="AN39" s="155"/>
      <c r="AO39" s="155"/>
      <c r="AP39" s="155"/>
      <c r="AQ39" s="155"/>
      <c r="AR39" s="150"/>
      <c r="AS39" s="169" t="e">
        <f>'[1]Ахтуб.'!AB27+'[1]Волод.'!AB27+'[1]Енот.'!AB27+'[1]Икрянин.'!AB27+'[1]Камыз.'!AB27+'[1]Красн.'!AB28+'[1]Лиман.'!AB27+'[1]Нарим.'!AB27+'[1]Приволж.'!AB27+'[1]Хараб.'!AB27+'[1]Чернояр.'!AB27+'[1]Астр.'!AB27+'[1]Знам.'!AB27</f>
        <v>#REF!</v>
      </c>
      <c r="AT39" s="169" t="e">
        <f>'[1]Ахтуб.'!AC27+'[1]Волод.'!AC27+'[1]Енот.'!AC27+'[1]Икрянин.'!AC27+'[1]Камыз.'!AC27+'[1]Красн.'!AC28+'[1]Лиман.'!AC27+'[1]Нарим.'!AC27+'[1]Приволж.'!AC27+'[1]Хараб.'!AC27+'[1]Чернояр.'!AC27+'[1]Астр.'!AC27+'[1]Знам.'!AC27</f>
        <v>#REF!</v>
      </c>
      <c r="AU39" s="169"/>
      <c r="AV39" s="169"/>
      <c r="AW39" s="169"/>
      <c r="AX39" s="169"/>
      <c r="AY39" s="169" t="e">
        <f>'[1]Ахтуб.'!AD27+'[1]Волод.'!AD27+'[1]Енот.'!AD27+'[1]Икрянин.'!AD27+'[1]Камыз.'!AD27+'[1]Красн.'!AD28+'[1]Лиман.'!AD27+'[1]Нарим.'!AD27+'[1]Приволж.'!AD27+'[1]Хараб.'!AD27+'[1]Чернояр.'!AD27+'[1]Астр.'!AD27+'[1]Знам.'!AD27</f>
        <v>#REF!</v>
      </c>
    </row>
    <row r="40" spans="1:51" ht="16.5" hidden="1" thickBot="1">
      <c r="A40" s="175"/>
      <c r="B40" s="176"/>
      <c r="C40" s="144"/>
      <c r="D40" s="144"/>
      <c r="E40" s="144"/>
      <c r="F40" s="169">
        <f>G40+M40+H40</f>
        <v>0</v>
      </c>
      <c r="G40" s="155"/>
      <c r="H40" s="155"/>
      <c r="I40" s="155"/>
      <c r="J40" s="155"/>
      <c r="K40" s="155"/>
      <c r="L40" s="155"/>
      <c r="M40" s="155"/>
      <c r="N40" s="155"/>
      <c r="O40" s="150"/>
      <c r="P40" s="155"/>
      <c r="Q40" s="155"/>
      <c r="R40" s="155"/>
      <c r="S40" s="155"/>
      <c r="T40" s="155"/>
      <c r="U40" s="155"/>
      <c r="V40" s="155"/>
      <c r="W40" s="226"/>
      <c r="X40" s="227"/>
      <c r="Y40" s="227"/>
      <c r="Z40" s="228"/>
      <c r="AA40" s="229"/>
      <c r="AB40" s="183"/>
      <c r="AC40" s="169"/>
      <c r="AD40" s="184"/>
      <c r="AE40" s="184"/>
      <c r="AF40" s="184"/>
      <c r="AG40" s="184"/>
      <c r="AH40" s="184"/>
      <c r="AI40" s="150"/>
      <c r="AJ40" s="155"/>
      <c r="AK40" s="155"/>
      <c r="AL40" s="155"/>
      <c r="AM40" s="155"/>
      <c r="AN40" s="155"/>
      <c r="AO40" s="155"/>
      <c r="AP40" s="155"/>
      <c r="AQ40" s="155"/>
      <c r="AR40" s="150"/>
      <c r="AS40" s="169" t="e">
        <f>'[1]Ахтуб.'!AB28+'[1]Волод.'!AB28+'[1]Енот.'!AB28+'[1]Икрянин.'!AB28+'[1]Камыз.'!AB28+'[1]Красн.'!AB29+'[1]Лиман.'!AB28+'[1]Нарим.'!AB28+'[1]Приволж.'!AB28+'[1]Хараб.'!AB28+'[1]Чернояр.'!AB28+'[1]Астр.'!AB28+'[1]Знам.'!AB28</f>
        <v>#REF!</v>
      </c>
      <c r="AT40" s="169" t="e">
        <f>'[1]Ахтуб.'!AC28+'[1]Волод.'!AC28+'[1]Енот.'!AC28+'[1]Икрянин.'!AC28+'[1]Камыз.'!AC28+'[1]Красн.'!AC29+'[1]Лиман.'!AC28+'[1]Нарим.'!AC28+'[1]Приволж.'!AC28+'[1]Хараб.'!AC28+'[1]Чернояр.'!AC28+'[1]Астр.'!AC28+'[1]Знам.'!AC28</f>
        <v>#REF!</v>
      </c>
      <c r="AU40" s="169"/>
      <c r="AV40" s="169"/>
      <c r="AW40" s="169"/>
      <c r="AX40" s="169"/>
      <c r="AY40" s="169" t="e">
        <f>'[1]Ахтуб.'!AD28+'[1]Волод.'!AD28+'[1]Енот.'!AD28+'[1]Икрянин.'!AD28+'[1]Камыз.'!AD28+'[1]Красн.'!AD29+'[1]Лиман.'!AD28+'[1]Нарим.'!AD28+'[1]Приволж.'!AD28+'[1]Хараб.'!AD28+'[1]Чернояр.'!AD28+'[1]Астр.'!AD28+'[1]Знам.'!AD28</f>
        <v>#REF!</v>
      </c>
    </row>
    <row r="41" spans="1:51" ht="16.5" hidden="1" thickBot="1">
      <c r="A41" s="230"/>
      <c r="B41" s="231"/>
      <c r="C41" s="232"/>
      <c r="D41" s="232"/>
      <c r="E41" s="232"/>
      <c r="F41" s="169">
        <f>G41+M41+H41</f>
        <v>0</v>
      </c>
      <c r="G41" s="233"/>
      <c r="H41" s="233"/>
      <c r="I41" s="233"/>
      <c r="J41" s="233"/>
      <c r="K41" s="233"/>
      <c r="L41" s="233"/>
      <c r="M41" s="233"/>
      <c r="N41" s="233"/>
      <c r="O41" s="205">
        <f>P41+V41+Q41</f>
        <v>0</v>
      </c>
      <c r="P41" s="233"/>
      <c r="Q41" s="233"/>
      <c r="R41" s="233"/>
      <c r="S41" s="233"/>
      <c r="T41" s="233"/>
      <c r="U41" s="233"/>
      <c r="V41" s="233"/>
      <c r="W41" s="234"/>
      <c r="X41" s="235"/>
      <c r="Y41" s="235"/>
      <c r="Z41" s="236"/>
      <c r="AA41" s="237"/>
      <c r="AB41" s="238"/>
      <c r="AC41" s="169"/>
      <c r="AD41" s="239"/>
      <c r="AE41" s="239"/>
      <c r="AF41" s="239"/>
      <c r="AG41" s="239"/>
      <c r="AH41" s="239"/>
      <c r="AI41" s="205">
        <f>AJ41+AK41+AP41</f>
        <v>0</v>
      </c>
      <c r="AJ41" s="233"/>
      <c r="AK41" s="233"/>
      <c r="AL41" s="233"/>
      <c r="AM41" s="233"/>
      <c r="AN41" s="233"/>
      <c r="AO41" s="233"/>
      <c r="AP41" s="233"/>
      <c r="AQ41" s="233"/>
      <c r="AR41" s="205" t="e">
        <f>AS41+AT41+AY41</f>
        <v>#REF!</v>
      </c>
      <c r="AS41" s="169" t="e">
        <f>'[1]Ахтуб.'!AB29+'[1]Волод.'!AB29+'[1]Енот.'!AB29+'[1]Икрянин.'!AB29+'[1]Камыз.'!AB29+'[1]Красн.'!AB30+'[1]Лиман.'!AB29+'[1]Нарим.'!AB29+'[1]Приволж.'!AB29+'[1]Хараб.'!AB29+'[1]Чернояр.'!AB29+'[1]Астр.'!AB29+'[1]Знам.'!AB29</f>
        <v>#REF!</v>
      </c>
      <c r="AT41" s="169" t="e">
        <f>'[1]Ахтуб.'!AC29+'[1]Волод.'!AC29+'[1]Енот.'!AC29+'[1]Икрянин.'!AC29+'[1]Камыз.'!AC29+'[1]Красн.'!AC30+'[1]Лиман.'!AC29+'[1]Нарим.'!AC29+'[1]Приволж.'!AC29+'[1]Хараб.'!AC29+'[1]Чернояр.'!AC29+'[1]Астр.'!AC29+'[1]Знам.'!AC29</f>
        <v>#REF!</v>
      </c>
      <c r="AU41" s="169"/>
      <c r="AV41" s="169"/>
      <c r="AW41" s="169"/>
      <c r="AX41" s="169"/>
      <c r="AY41" s="169" t="e">
        <f>'[1]Ахтуб.'!AD29+'[1]Волод.'!AD29+'[1]Енот.'!AD29+'[1]Икрянин.'!AD29+'[1]Камыз.'!AD29+'[1]Красн.'!AD30+'[1]Лиман.'!AD29+'[1]Нарим.'!AD29+'[1]Приволж.'!AD29+'[1]Хараб.'!AD29+'[1]Чернояр.'!AD29+'[1]Астр.'!AD29+'[1]Знам.'!AD29</f>
        <v>#REF!</v>
      </c>
    </row>
    <row r="42" spans="1:64" s="71" customFormat="1" ht="39.75" customHeight="1">
      <c r="A42" s="392"/>
      <c r="B42" s="392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3"/>
      <c r="AY42" s="393"/>
      <c r="BC42" s="394" t="s">
        <v>279</v>
      </c>
      <c r="BD42" s="394"/>
      <c r="BE42" s="394"/>
      <c r="BF42" s="394"/>
      <c r="BG42" s="394"/>
      <c r="BH42" s="395" t="s">
        <v>280</v>
      </c>
      <c r="BI42" s="395"/>
      <c r="BK42" s="396" t="s">
        <v>281</v>
      </c>
      <c r="BL42" s="396"/>
    </row>
    <row r="43" spans="5:64" s="71" customFormat="1" ht="50.25" customHeight="1">
      <c r="E43" s="390"/>
      <c r="F43" s="390"/>
      <c r="G43" s="390"/>
      <c r="H43" s="390"/>
      <c r="I43" s="390"/>
      <c r="J43" s="390"/>
      <c r="AC43" s="240"/>
      <c r="AD43" s="240"/>
      <c r="AE43" s="240"/>
      <c r="AF43" s="240"/>
      <c r="AG43" s="240"/>
      <c r="AH43" s="240"/>
      <c r="BH43" s="390" t="s">
        <v>282</v>
      </c>
      <c r="BI43" s="390"/>
      <c r="BK43" s="390" t="s">
        <v>283</v>
      </c>
      <c r="BL43" s="390"/>
    </row>
    <row r="44" spans="1:41" s="71" customFormat="1" ht="15.75">
      <c r="A44" s="391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241"/>
      <c r="Z44" s="242"/>
      <c r="AA44" s="242"/>
      <c r="AB44" s="243"/>
      <c r="AC44" s="241"/>
      <c r="AD44" s="241"/>
      <c r="AE44" s="241"/>
      <c r="AF44" s="241"/>
      <c r="AG44" s="241"/>
      <c r="AH44" s="241"/>
      <c r="AI44" s="243"/>
      <c r="AJ44" s="243"/>
      <c r="AK44" s="243"/>
      <c r="AL44" s="243"/>
      <c r="AM44" s="243"/>
      <c r="AN44" s="243"/>
      <c r="AO44" s="243"/>
    </row>
    <row r="45" spans="1:41" s="71" customFormat="1" ht="12.75">
      <c r="A45" s="244"/>
      <c r="B45" s="244"/>
      <c r="C45" s="244"/>
      <c r="D45" s="244"/>
      <c r="E45" s="244"/>
      <c r="F45" s="245"/>
      <c r="G45" s="246"/>
      <c r="H45" s="246"/>
      <c r="I45" s="246"/>
      <c r="J45" s="246"/>
      <c r="K45" s="246"/>
      <c r="L45" s="246"/>
      <c r="M45" s="246"/>
      <c r="N45" s="246"/>
      <c r="O45" s="247"/>
      <c r="P45" s="246"/>
      <c r="Q45" s="246"/>
      <c r="R45" s="246"/>
      <c r="S45" s="246"/>
      <c r="T45" s="246"/>
      <c r="U45" s="246"/>
      <c r="V45" s="246"/>
      <c r="W45" s="248"/>
      <c r="X45" s="248"/>
      <c r="Y45" s="248"/>
      <c r="Z45" s="246"/>
      <c r="AA45" s="246"/>
      <c r="AB45" s="249"/>
      <c r="AC45" s="250"/>
      <c r="AD45" s="250"/>
      <c r="AE45" s="250"/>
      <c r="AF45" s="250"/>
      <c r="AG45" s="250"/>
      <c r="AH45" s="250"/>
      <c r="AI45" s="249"/>
      <c r="AJ45" s="249"/>
      <c r="AK45" s="249"/>
      <c r="AL45" s="249"/>
      <c r="AM45" s="249"/>
      <c r="AN45" s="249"/>
      <c r="AO45" s="249"/>
    </row>
    <row r="46" spans="1:41" s="71" customFormat="1" ht="12.75">
      <c r="A46" s="244"/>
      <c r="B46" s="244"/>
      <c r="C46" s="244"/>
      <c r="D46" s="244"/>
      <c r="E46" s="244"/>
      <c r="F46" s="245"/>
      <c r="G46" s="246"/>
      <c r="H46" s="246"/>
      <c r="I46" s="246"/>
      <c r="J46" s="246"/>
      <c r="K46" s="246"/>
      <c r="L46" s="246"/>
      <c r="M46" s="246"/>
      <c r="N46" s="246"/>
      <c r="O46" s="247"/>
      <c r="P46" s="246"/>
      <c r="Q46" s="246"/>
      <c r="R46" s="246"/>
      <c r="S46" s="246"/>
      <c r="T46" s="246"/>
      <c r="U46" s="246"/>
      <c r="V46" s="246"/>
      <c r="W46" s="248"/>
      <c r="X46" s="248"/>
      <c r="Y46" s="248"/>
      <c r="Z46" s="246"/>
      <c r="AA46" s="246"/>
      <c r="AB46" s="249"/>
      <c r="AC46" s="250"/>
      <c r="AD46" s="250"/>
      <c r="AE46" s="250"/>
      <c r="AF46" s="250"/>
      <c r="AG46" s="250"/>
      <c r="AH46" s="250"/>
      <c r="AI46" s="249"/>
      <c r="AJ46" s="249"/>
      <c r="AK46" s="249"/>
      <c r="AL46" s="249"/>
      <c r="AM46" s="249"/>
      <c r="AN46" s="249"/>
      <c r="AO46" s="249"/>
    </row>
    <row r="47" spans="1:41" s="71" customFormat="1" ht="12.75">
      <c r="A47" s="251"/>
      <c r="B47" s="251"/>
      <c r="C47" s="251"/>
      <c r="D47" s="251"/>
      <c r="E47" s="251"/>
      <c r="F47" s="245"/>
      <c r="G47" s="246"/>
      <c r="H47" s="246"/>
      <c r="I47" s="246"/>
      <c r="J47" s="246"/>
      <c r="K47" s="246"/>
      <c r="L47" s="246"/>
      <c r="M47" s="246"/>
      <c r="N47" s="246"/>
      <c r="O47" s="247"/>
      <c r="P47" s="246"/>
      <c r="Q47" s="246"/>
      <c r="R47" s="246"/>
      <c r="S47" s="246"/>
      <c r="T47" s="246"/>
      <c r="U47" s="246"/>
      <c r="V47" s="246"/>
      <c r="W47" s="248"/>
      <c r="X47" s="248"/>
      <c r="Y47" s="248"/>
      <c r="Z47" s="246"/>
      <c r="AA47" s="246"/>
      <c r="AB47" s="249"/>
      <c r="AC47" s="250"/>
      <c r="AD47" s="250"/>
      <c r="AE47" s="250"/>
      <c r="AF47" s="250"/>
      <c r="AG47" s="250"/>
      <c r="AH47" s="250"/>
      <c r="AI47" s="249"/>
      <c r="AJ47" s="249"/>
      <c r="AK47" s="249"/>
      <c r="AL47" s="249"/>
      <c r="AM47" s="249"/>
      <c r="AN47" s="249"/>
      <c r="AO47" s="249"/>
    </row>
    <row r="48" spans="1:41" s="71" customFormat="1" ht="255" customHeight="1">
      <c r="A48" s="252"/>
      <c r="B48" s="252"/>
      <c r="C48" s="253"/>
      <c r="D48" s="253"/>
      <c r="E48" s="253"/>
      <c r="F48" s="245"/>
      <c r="G48" s="242"/>
      <c r="H48" s="242"/>
      <c r="I48" s="242"/>
      <c r="J48" s="242"/>
      <c r="K48" s="242"/>
      <c r="L48" s="242"/>
      <c r="M48" s="242"/>
      <c r="N48" s="242"/>
      <c r="O48" s="247"/>
      <c r="P48" s="242"/>
      <c r="Q48" s="242"/>
      <c r="R48" s="242"/>
      <c r="S48" s="242"/>
      <c r="T48" s="242"/>
      <c r="U48" s="242"/>
      <c r="V48" s="242"/>
      <c r="W48" s="241"/>
      <c r="X48" s="241"/>
      <c r="Y48" s="241"/>
      <c r="Z48" s="242"/>
      <c r="AA48" s="242"/>
      <c r="AB48" s="243"/>
      <c r="AC48" s="241"/>
      <c r="AD48" s="241"/>
      <c r="AE48" s="241"/>
      <c r="AF48" s="241"/>
      <c r="AG48" s="241"/>
      <c r="AH48" s="241"/>
      <c r="AI48" s="243"/>
      <c r="AJ48" s="243"/>
      <c r="AK48" s="243"/>
      <c r="AL48" s="243"/>
      <c r="AM48" s="243"/>
      <c r="AN48" s="243"/>
      <c r="AO48" s="243"/>
    </row>
    <row r="49" spans="1:41" s="71" customFormat="1" ht="12.75">
      <c r="A49" s="244"/>
      <c r="B49" s="244"/>
      <c r="C49" s="244"/>
      <c r="D49" s="244"/>
      <c r="E49" s="244"/>
      <c r="F49" s="245"/>
      <c r="G49" s="246"/>
      <c r="H49" s="246"/>
      <c r="I49" s="246"/>
      <c r="J49" s="246"/>
      <c r="K49" s="246"/>
      <c r="L49" s="246"/>
      <c r="M49" s="246"/>
      <c r="N49" s="246"/>
      <c r="O49" s="247"/>
      <c r="P49" s="246"/>
      <c r="Q49" s="246"/>
      <c r="R49" s="246"/>
      <c r="S49" s="246"/>
      <c r="T49" s="246"/>
      <c r="U49" s="246"/>
      <c r="V49" s="246"/>
      <c r="W49" s="248"/>
      <c r="X49" s="248"/>
      <c r="Y49" s="248"/>
      <c r="Z49" s="246"/>
      <c r="AA49" s="246"/>
      <c r="AB49" s="249"/>
      <c r="AC49" s="250"/>
      <c r="AD49" s="250"/>
      <c r="AE49" s="250"/>
      <c r="AF49" s="250"/>
      <c r="AG49" s="250"/>
      <c r="AH49" s="250"/>
      <c r="AI49" s="249"/>
      <c r="AJ49" s="249"/>
      <c r="AK49" s="249"/>
      <c r="AL49" s="249"/>
      <c r="AM49" s="249"/>
      <c r="AN49" s="249"/>
      <c r="AO49" s="249"/>
    </row>
    <row r="50" spans="1:41" s="71" customFormat="1" ht="12.75">
      <c r="A50" s="244"/>
      <c r="B50" s="244"/>
      <c r="C50" s="244"/>
      <c r="D50" s="244"/>
      <c r="E50" s="244"/>
      <c r="F50" s="245"/>
      <c r="G50" s="246"/>
      <c r="H50" s="246"/>
      <c r="I50" s="246"/>
      <c r="J50" s="246"/>
      <c r="K50" s="246"/>
      <c r="L50" s="246"/>
      <c r="M50" s="246"/>
      <c r="N50" s="246"/>
      <c r="O50" s="247"/>
      <c r="P50" s="246"/>
      <c r="Q50" s="246"/>
      <c r="R50" s="246"/>
      <c r="S50" s="246"/>
      <c r="T50" s="246"/>
      <c r="U50" s="246"/>
      <c r="V50" s="246"/>
      <c r="W50" s="248"/>
      <c r="X50" s="248"/>
      <c r="Y50" s="248"/>
      <c r="Z50" s="246"/>
      <c r="AA50" s="246"/>
      <c r="AB50" s="249"/>
      <c r="AC50" s="250"/>
      <c r="AD50" s="250"/>
      <c r="AE50" s="250"/>
      <c r="AF50" s="250"/>
      <c r="AG50" s="250"/>
      <c r="AH50" s="250"/>
      <c r="AI50" s="249"/>
      <c r="AJ50" s="249"/>
      <c r="AK50" s="249"/>
      <c r="AL50" s="249"/>
      <c r="AM50" s="249"/>
      <c r="AN50" s="249"/>
      <c r="AO50" s="249"/>
    </row>
    <row r="51" spans="1:41" s="71" customFormat="1" ht="12.75">
      <c r="A51" s="251"/>
      <c r="B51" s="251"/>
      <c r="C51" s="251"/>
      <c r="D51" s="251"/>
      <c r="E51" s="251"/>
      <c r="F51" s="245"/>
      <c r="G51" s="246"/>
      <c r="H51" s="246"/>
      <c r="I51" s="246"/>
      <c r="J51" s="246"/>
      <c r="K51" s="246"/>
      <c r="L51" s="246"/>
      <c r="M51" s="246"/>
      <c r="N51" s="246"/>
      <c r="O51" s="247"/>
      <c r="P51" s="246"/>
      <c r="Q51" s="246"/>
      <c r="R51" s="246"/>
      <c r="S51" s="246"/>
      <c r="T51" s="246"/>
      <c r="U51" s="246"/>
      <c r="V51" s="246"/>
      <c r="W51" s="248"/>
      <c r="X51" s="248"/>
      <c r="Y51" s="248"/>
      <c r="Z51" s="246"/>
      <c r="AA51" s="246"/>
      <c r="AB51" s="249"/>
      <c r="AC51" s="250"/>
      <c r="AD51" s="250"/>
      <c r="AE51" s="250"/>
      <c r="AF51" s="250"/>
      <c r="AG51" s="250"/>
      <c r="AH51" s="250"/>
      <c r="AI51" s="249"/>
      <c r="AJ51" s="249"/>
      <c r="AK51" s="249"/>
      <c r="AL51" s="249"/>
      <c r="AM51" s="249"/>
      <c r="AN51" s="249"/>
      <c r="AO51" s="249"/>
    </row>
    <row r="52" spans="1:41" s="71" customFormat="1" ht="12.75">
      <c r="A52" s="253"/>
      <c r="B52" s="253"/>
      <c r="C52" s="253"/>
      <c r="D52" s="253"/>
      <c r="E52" s="253"/>
      <c r="F52" s="245"/>
      <c r="G52" s="242"/>
      <c r="H52" s="242"/>
      <c r="I52" s="242"/>
      <c r="J52" s="242"/>
      <c r="K52" s="242"/>
      <c r="L52" s="242"/>
      <c r="M52" s="242"/>
      <c r="N52" s="242"/>
      <c r="O52" s="247"/>
      <c r="P52" s="242"/>
      <c r="Q52" s="242"/>
      <c r="R52" s="242"/>
      <c r="S52" s="242"/>
      <c r="T52" s="242"/>
      <c r="U52" s="242"/>
      <c r="V52" s="242"/>
      <c r="W52" s="241"/>
      <c r="X52" s="241"/>
      <c r="Y52" s="241"/>
      <c r="Z52" s="242"/>
      <c r="AA52" s="242"/>
      <c r="AB52" s="243"/>
      <c r="AC52" s="241"/>
      <c r="AD52" s="241"/>
      <c r="AE52" s="241"/>
      <c r="AF52" s="241"/>
      <c r="AG52" s="241"/>
      <c r="AH52" s="241"/>
      <c r="AI52" s="243"/>
      <c r="AJ52" s="243"/>
      <c r="AK52" s="243"/>
      <c r="AL52" s="243"/>
      <c r="AM52" s="243"/>
      <c r="AN52" s="243"/>
      <c r="AO52" s="243"/>
    </row>
    <row r="53" spans="1:41" s="71" customFormat="1" ht="12.75">
      <c r="A53" s="244"/>
      <c r="B53" s="244"/>
      <c r="C53" s="244"/>
      <c r="D53" s="244"/>
      <c r="E53" s="244"/>
      <c r="F53" s="245"/>
      <c r="G53" s="246"/>
      <c r="H53" s="246"/>
      <c r="I53" s="246"/>
      <c r="J53" s="246"/>
      <c r="K53" s="246"/>
      <c r="L53" s="246"/>
      <c r="M53" s="246"/>
      <c r="N53" s="246"/>
      <c r="O53" s="247"/>
      <c r="P53" s="246"/>
      <c r="Q53" s="246"/>
      <c r="R53" s="246"/>
      <c r="S53" s="246"/>
      <c r="T53" s="246"/>
      <c r="U53" s="246"/>
      <c r="V53" s="246"/>
      <c r="W53" s="248"/>
      <c r="X53" s="248"/>
      <c r="Y53" s="248"/>
      <c r="Z53" s="246"/>
      <c r="AA53" s="246"/>
      <c r="AB53" s="249"/>
      <c r="AC53" s="250"/>
      <c r="AD53" s="250"/>
      <c r="AE53" s="250"/>
      <c r="AF53" s="250"/>
      <c r="AG53" s="250"/>
      <c r="AH53" s="250"/>
      <c r="AI53" s="249"/>
      <c r="AJ53" s="249"/>
      <c r="AK53" s="249"/>
      <c r="AL53" s="249"/>
      <c r="AM53" s="249"/>
      <c r="AN53" s="249"/>
      <c r="AO53" s="249"/>
    </row>
    <row r="54" spans="1:41" s="71" customFormat="1" ht="12.75">
      <c r="A54" s="244"/>
      <c r="B54" s="244"/>
      <c r="C54" s="244"/>
      <c r="D54" s="244"/>
      <c r="E54" s="244"/>
      <c r="F54" s="245"/>
      <c r="G54" s="246"/>
      <c r="H54" s="246"/>
      <c r="I54" s="246"/>
      <c r="J54" s="246"/>
      <c r="K54" s="246"/>
      <c r="L54" s="246"/>
      <c r="M54" s="246"/>
      <c r="N54" s="246"/>
      <c r="O54" s="247"/>
      <c r="P54" s="246"/>
      <c r="Q54" s="246"/>
      <c r="R54" s="246"/>
      <c r="S54" s="246"/>
      <c r="T54" s="246"/>
      <c r="U54" s="246"/>
      <c r="V54" s="246"/>
      <c r="W54" s="248"/>
      <c r="X54" s="248"/>
      <c r="Y54" s="248"/>
      <c r="Z54" s="246"/>
      <c r="AA54" s="246"/>
      <c r="AB54" s="249"/>
      <c r="AC54" s="250"/>
      <c r="AD54" s="250"/>
      <c r="AE54" s="250"/>
      <c r="AF54" s="250"/>
      <c r="AG54" s="250"/>
      <c r="AH54" s="250"/>
      <c r="AI54" s="249"/>
      <c r="AJ54" s="249"/>
      <c r="AK54" s="249"/>
      <c r="AL54" s="249"/>
      <c r="AM54" s="249"/>
      <c r="AN54" s="249"/>
      <c r="AO54" s="249"/>
    </row>
    <row r="55" spans="1:41" s="71" customFormat="1" ht="12.75">
      <c r="A55" s="251"/>
      <c r="B55" s="251"/>
      <c r="C55" s="251"/>
      <c r="D55" s="251"/>
      <c r="E55" s="251"/>
      <c r="F55" s="245"/>
      <c r="G55" s="246"/>
      <c r="H55" s="246"/>
      <c r="I55" s="246"/>
      <c r="J55" s="246"/>
      <c r="K55" s="246"/>
      <c r="L55" s="246"/>
      <c r="M55" s="246"/>
      <c r="N55" s="246"/>
      <c r="O55" s="247"/>
      <c r="P55" s="246"/>
      <c r="Q55" s="246"/>
      <c r="R55" s="246"/>
      <c r="S55" s="246"/>
      <c r="T55" s="246"/>
      <c r="U55" s="246"/>
      <c r="V55" s="246"/>
      <c r="W55" s="248"/>
      <c r="X55" s="248"/>
      <c r="Y55" s="248"/>
      <c r="Z55" s="246"/>
      <c r="AA55" s="246"/>
      <c r="AB55" s="249"/>
      <c r="AC55" s="250"/>
      <c r="AD55" s="250"/>
      <c r="AE55" s="250"/>
      <c r="AF55" s="250"/>
      <c r="AG55" s="250"/>
      <c r="AH55" s="250"/>
      <c r="AI55" s="249"/>
      <c r="AJ55" s="249"/>
      <c r="AK55" s="249"/>
      <c r="AL55" s="249"/>
      <c r="AM55" s="249"/>
      <c r="AN55" s="249"/>
      <c r="AO55" s="249"/>
    </row>
    <row r="56" spans="1:41" s="71" customFormat="1" ht="12.75">
      <c r="A56" s="253"/>
      <c r="B56" s="253"/>
      <c r="C56" s="253"/>
      <c r="D56" s="253"/>
      <c r="E56" s="253"/>
      <c r="F56" s="245"/>
      <c r="G56" s="242"/>
      <c r="H56" s="242"/>
      <c r="I56" s="242"/>
      <c r="J56" s="242"/>
      <c r="K56" s="242"/>
      <c r="L56" s="242"/>
      <c r="M56" s="242"/>
      <c r="N56" s="242"/>
      <c r="O56" s="247"/>
      <c r="P56" s="242"/>
      <c r="Q56" s="242"/>
      <c r="R56" s="242"/>
      <c r="S56" s="242"/>
      <c r="T56" s="242"/>
      <c r="U56" s="242"/>
      <c r="V56" s="242"/>
      <c r="W56" s="241"/>
      <c r="X56" s="241"/>
      <c r="Y56" s="241"/>
      <c r="Z56" s="242"/>
      <c r="AA56" s="242"/>
      <c r="AB56" s="243"/>
      <c r="AC56" s="241"/>
      <c r="AD56" s="241"/>
      <c r="AE56" s="241"/>
      <c r="AF56" s="241"/>
      <c r="AG56" s="241"/>
      <c r="AH56" s="241"/>
      <c r="AI56" s="243"/>
      <c r="AJ56" s="243"/>
      <c r="AK56" s="243"/>
      <c r="AL56" s="243"/>
      <c r="AM56" s="243"/>
      <c r="AN56" s="243"/>
      <c r="AO56" s="243"/>
    </row>
    <row r="57" spans="1:41" s="71" customFormat="1" ht="12.75">
      <c r="A57" s="244"/>
      <c r="B57" s="244"/>
      <c r="C57" s="244"/>
      <c r="D57" s="244"/>
      <c r="E57" s="244"/>
      <c r="F57" s="245"/>
      <c r="G57" s="246"/>
      <c r="H57" s="246"/>
      <c r="I57" s="246"/>
      <c r="J57" s="246"/>
      <c r="K57" s="246"/>
      <c r="L57" s="246"/>
      <c r="M57" s="246"/>
      <c r="N57" s="246"/>
      <c r="O57" s="247"/>
      <c r="P57" s="246"/>
      <c r="Q57" s="246"/>
      <c r="R57" s="246"/>
      <c r="S57" s="246"/>
      <c r="T57" s="246"/>
      <c r="U57" s="246"/>
      <c r="V57" s="246"/>
      <c r="W57" s="248"/>
      <c r="X57" s="248"/>
      <c r="Y57" s="248"/>
      <c r="Z57" s="246"/>
      <c r="AA57" s="246"/>
      <c r="AB57" s="249"/>
      <c r="AC57" s="250"/>
      <c r="AD57" s="250"/>
      <c r="AE57" s="250"/>
      <c r="AF57" s="250"/>
      <c r="AG57" s="250"/>
      <c r="AH57" s="250"/>
      <c r="AI57" s="249"/>
      <c r="AJ57" s="249"/>
      <c r="AK57" s="249"/>
      <c r="AL57" s="249"/>
      <c r="AM57" s="249"/>
      <c r="AN57" s="249"/>
      <c r="AO57" s="249"/>
    </row>
    <row r="58" spans="1:41" s="71" customFormat="1" ht="12.75">
      <c r="A58" s="244"/>
      <c r="B58" s="244"/>
      <c r="C58" s="244"/>
      <c r="D58" s="244"/>
      <c r="E58" s="244"/>
      <c r="F58" s="245"/>
      <c r="G58" s="246"/>
      <c r="H58" s="246"/>
      <c r="I58" s="246"/>
      <c r="J58" s="246"/>
      <c r="K58" s="246"/>
      <c r="L58" s="246"/>
      <c r="M58" s="246"/>
      <c r="N58" s="246"/>
      <c r="O58" s="247"/>
      <c r="P58" s="246"/>
      <c r="Q58" s="246"/>
      <c r="R58" s="246"/>
      <c r="S58" s="246"/>
      <c r="T58" s="246"/>
      <c r="U58" s="246"/>
      <c r="V58" s="246"/>
      <c r="W58" s="248"/>
      <c r="X58" s="248"/>
      <c r="Y58" s="248"/>
      <c r="Z58" s="246"/>
      <c r="AA58" s="246"/>
      <c r="AB58" s="249"/>
      <c r="AC58" s="250"/>
      <c r="AD58" s="250"/>
      <c r="AE58" s="250"/>
      <c r="AF58" s="250"/>
      <c r="AG58" s="250"/>
      <c r="AH58" s="250"/>
      <c r="AI58" s="249"/>
      <c r="AJ58" s="249"/>
      <c r="AK58" s="249"/>
      <c r="AL58" s="249"/>
      <c r="AM58" s="249"/>
      <c r="AN58" s="249"/>
      <c r="AO58" s="249"/>
    </row>
    <row r="59" spans="1:41" s="71" customFormat="1" ht="12.75">
      <c r="A59" s="251"/>
      <c r="B59" s="251"/>
      <c r="C59" s="251"/>
      <c r="D59" s="251"/>
      <c r="E59" s="251"/>
      <c r="F59" s="245"/>
      <c r="G59" s="246"/>
      <c r="H59" s="246"/>
      <c r="I59" s="246"/>
      <c r="J59" s="246"/>
      <c r="K59" s="246"/>
      <c r="L59" s="246"/>
      <c r="M59" s="246"/>
      <c r="N59" s="246"/>
      <c r="O59" s="247"/>
      <c r="P59" s="246"/>
      <c r="Q59" s="246"/>
      <c r="R59" s="246"/>
      <c r="S59" s="246"/>
      <c r="T59" s="246"/>
      <c r="U59" s="246"/>
      <c r="V59" s="246"/>
      <c r="W59" s="248"/>
      <c r="X59" s="248"/>
      <c r="Y59" s="248"/>
      <c r="Z59" s="246"/>
      <c r="AA59" s="246"/>
      <c r="AB59" s="249"/>
      <c r="AC59" s="250"/>
      <c r="AD59" s="250"/>
      <c r="AE59" s="250"/>
      <c r="AF59" s="250"/>
      <c r="AG59" s="250"/>
      <c r="AH59" s="250"/>
      <c r="AI59" s="249"/>
      <c r="AJ59" s="249"/>
      <c r="AK59" s="249"/>
      <c r="AL59" s="249"/>
      <c r="AM59" s="249"/>
      <c r="AN59" s="249"/>
      <c r="AO59" s="249"/>
    </row>
    <row r="60" spans="1:41" s="71" customFormat="1" ht="12.75">
      <c r="A60" s="253"/>
      <c r="B60" s="253"/>
      <c r="C60" s="253"/>
      <c r="D60" s="253"/>
      <c r="E60" s="253"/>
      <c r="F60" s="245"/>
      <c r="G60" s="242"/>
      <c r="H60" s="242"/>
      <c r="I60" s="242"/>
      <c r="J60" s="242"/>
      <c r="K60" s="242"/>
      <c r="L60" s="242"/>
      <c r="M60" s="242"/>
      <c r="N60" s="242"/>
      <c r="O60" s="247"/>
      <c r="P60" s="242"/>
      <c r="Q60" s="242"/>
      <c r="R60" s="242"/>
      <c r="S60" s="242"/>
      <c r="T60" s="242"/>
      <c r="U60" s="242"/>
      <c r="V60" s="242"/>
      <c r="W60" s="241"/>
      <c r="X60" s="241"/>
      <c r="Y60" s="241"/>
      <c r="Z60" s="242"/>
      <c r="AA60" s="242"/>
      <c r="AB60" s="243"/>
      <c r="AC60" s="241"/>
      <c r="AD60" s="241"/>
      <c r="AE60" s="241"/>
      <c r="AF60" s="241"/>
      <c r="AG60" s="241"/>
      <c r="AH60" s="241"/>
      <c r="AI60" s="243"/>
      <c r="AJ60" s="243"/>
      <c r="AK60" s="243"/>
      <c r="AL60" s="243"/>
      <c r="AM60" s="243"/>
      <c r="AN60" s="243"/>
      <c r="AO60" s="243"/>
    </row>
    <row r="61" spans="1:41" s="71" customFormat="1" ht="12.75">
      <c r="A61" s="244"/>
      <c r="B61" s="244"/>
      <c r="C61" s="244"/>
      <c r="D61" s="244"/>
      <c r="E61" s="244"/>
      <c r="F61" s="245"/>
      <c r="G61" s="246"/>
      <c r="H61" s="246"/>
      <c r="I61" s="246"/>
      <c r="J61" s="246"/>
      <c r="K61" s="246"/>
      <c r="L61" s="246"/>
      <c r="M61" s="246"/>
      <c r="N61" s="246"/>
      <c r="O61" s="247"/>
      <c r="P61" s="246"/>
      <c r="Q61" s="246"/>
      <c r="R61" s="246"/>
      <c r="S61" s="246"/>
      <c r="T61" s="246"/>
      <c r="U61" s="246"/>
      <c r="V61" s="246"/>
      <c r="W61" s="248"/>
      <c r="X61" s="248"/>
      <c r="Y61" s="248"/>
      <c r="Z61" s="246"/>
      <c r="AA61" s="246"/>
      <c r="AB61" s="249"/>
      <c r="AC61" s="250"/>
      <c r="AD61" s="250"/>
      <c r="AE61" s="250"/>
      <c r="AF61" s="250"/>
      <c r="AG61" s="250"/>
      <c r="AH61" s="250"/>
      <c r="AI61" s="249"/>
      <c r="AJ61" s="249"/>
      <c r="AK61" s="249"/>
      <c r="AL61" s="249"/>
      <c r="AM61" s="249"/>
      <c r="AN61" s="249"/>
      <c r="AO61" s="249"/>
    </row>
    <row r="62" spans="1:41" s="71" customFormat="1" ht="12.75">
      <c r="A62" s="244"/>
      <c r="B62" s="244"/>
      <c r="C62" s="244"/>
      <c r="D62" s="244"/>
      <c r="E62" s="244"/>
      <c r="F62" s="245"/>
      <c r="G62" s="246"/>
      <c r="H62" s="246"/>
      <c r="I62" s="246"/>
      <c r="J62" s="246"/>
      <c r="K62" s="246"/>
      <c r="L62" s="246"/>
      <c r="M62" s="246"/>
      <c r="N62" s="246"/>
      <c r="O62" s="247"/>
      <c r="P62" s="246"/>
      <c r="Q62" s="246"/>
      <c r="R62" s="246"/>
      <c r="S62" s="246"/>
      <c r="T62" s="246"/>
      <c r="U62" s="246"/>
      <c r="V62" s="246"/>
      <c r="W62" s="248"/>
      <c r="X62" s="248"/>
      <c r="Y62" s="248"/>
      <c r="Z62" s="246"/>
      <c r="AA62" s="246"/>
      <c r="AB62" s="249"/>
      <c r="AC62" s="250"/>
      <c r="AD62" s="250"/>
      <c r="AE62" s="250"/>
      <c r="AF62" s="250"/>
      <c r="AG62" s="250"/>
      <c r="AH62" s="250"/>
      <c r="AI62" s="249"/>
      <c r="AJ62" s="249"/>
      <c r="AK62" s="249"/>
      <c r="AL62" s="249"/>
      <c r="AM62" s="249"/>
      <c r="AN62" s="249"/>
      <c r="AO62" s="249"/>
    </row>
    <row r="63" spans="1:41" s="71" customFormat="1" ht="12.75">
      <c r="A63" s="251"/>
      <c r="B63" s="251"/>
      <c r="C63" s="251"/>
      <c r="D63" s="251"/>
      <c r="E63" s="251"/>
      <c r="F63" s="245"/>
      <c r="G63" s="246"/>
      <c r="H63" s="246"/>
      <c r="I63" s="246"/>
      <c r="J63" s="246"/>
      <c r="K63" s="246"/>
      <c r="L63" s="246"/>
      <c r="M63" s="246"/>
      <c r="N63" s="246"/>
      <c r="O63" s="247"/>
      <c r="P63" s="246"/>
      <c r="Q63" s="246"/>
      <c r="R63" s="246"/>
      <c r="S63" s="246"/>
      <c r="T63" s="246"/>
      <c r="U63" s="246"/>
      <c r="V63" s="246"/>
      <c r="W63" s="248"/>
      <c r="X63" s="248"/>
      <c r="Y63" s="248"/>
      <c r="Z63" s="246"/>
      <c r="AA63" s="246"/>
      <c r="AB63" s="249"/>
      <c r="AC63" s="250"/>
      <c r="AD63" s="250"/>
      <c r="AE63" s="250"/>
      <c r="AF63" s="250"/>
      <c r="AG63" s="250"/>
      <c r="AH63" s="250"/>
      <c r="AI63" s="249"/>
      <c r="AJ63" s="249"/>
      <c r="AK63" s="249"/>
      <c r="AL63" s="249"/>
      <c r="AM63" s="249"/>
      <c r="AN63" s="249"/>
      <c r="AO63" s="249"/>
    </row>
    <row r="64" spans="1:41" s="71" customFormat="1" ht="12.75">
      <c r="A64" s="254"/>
      <c r="B64" s="254"/>
      <c r="C64" s="254"/>
      <c r="D64" s="254"/>
      <c r="E64" s="254"/>
      <c r="F64" s="245"/>
      <c r="G64" s="255"/>
      <c r="H64" s="255"/>
      <c r="I64" s="255"/>
      <c r="J64" s="255"/>
      <c r="K64" s="255"/>
      <c r="L64" s="255"/>
      <c r="M64" s="255"/>
      <c r="N64" s="255"/>
      <c r="O64" s="247"/>
      <c r="P64" s="255"/>
      <c r="Q64" s="255"/>
      <c r="R64" s="255"/>
      <c r="S64" s="255"/>
      <c r="T64" s="255"/>
      <c r="U64" s="255"/>
      <c r="V64" s="255"/>
      <c r="W64" s="256"/>
      <c r="X64" s="256"/>
      <c r="Y64" s="256"/>
      <c r="Z64" s="255"/>
      <c r="AA64" s="255"/>
      <c r="AB64" s="243"/>
      <c r="AC64" s="241"/>
      <c r="AD64" s="241"/>
      <c r="AE64" s="241"/>
      <c r="AF64" s="241"/>
      <c r="AG64" s="241"/>
      <c r="AH64" s="241"/>
      <c r="AI64" s="243"/>
      <c r="AJ64" s="243"/>
      <c r="AK64" s="243"/>
      <c r="AL64" s="243"/>
      <c r="AM64" s="243"/>
      <c r="AN64" s="243"/>
      <c r="AO64" s="243"/>
    </row>
    <row r="65" spans="1:41" s="71" customFormat="1" ht="12.75">
      <c r="A65" s="253"/>
      <c r="B65" s="253"/>
      <c r="C65" s="253"/>
      <c r="D65" s="253"/>
      <c r="E65" s="253"/>
      <c r="F65" s="245"/>
      <c r="G65" s="255"/>
      <c r="H65" s="255"/>
      <c r="I65" s="255"/>
      <c r="J65" s="255"/>
      <c r="K65" s="255"/>
      <c r="L65" s="255"/>
      <c r="M65" s="255"/>
      <c r="N65" s="255"/>
      <c r="O65" s="247"/>
      <c r="P65" s="255"/>
      <c r="Q65" s="255"/>
      <c r="R65" s="255"/>
      <c r="S65" s="255"/>
      <c r="T65" s="255"/>
      <c r="U65" s="255"/>
      <c r="V65" s="255"/>
      <c r="W65" s="256"/>
      <c r="X65" s="256"/>
      <c r="Y65" s="256"/>
      <c r="Z65" s="255"/>
      <c r="AA65" s="255"/>
      <c r="AB65" s="257"/>
      <c r="AC65" s="258"/>
      <c r="AD65" s="258"/>
      <c r="AE65" s="258"/>
      <c r="AF65" s="258"/>
      <c r="AG65" s="258"/>
      <c r="AH65" s="258"/>
      <c r="AI65" s="257"/>
      <c r="AJ65" s="257"/>
      <c r="AK65" s="257"/>
      <c r="AL65" s="257"/>
      <c r="AM65" s="257"/>
      <c r="AN65" s="257"/>
      <c r="AO65" s="257"/>
    </row>
    <row r="66" spans="1:41" s="71" customFormat="1" ht="12.75">
      <c r="A66" s="253"/>
      <c r="B66" s="253"/>
      <c r="C66" s="253"/>
      <c r="D66" s="253"/>
      <c r="E66" s="253"/>
      <c r="F66" s="245"/>
      <c r="G66" s="255"/>
      <c r="H66" s="255"/>
      <c r="I66" s="255"/>
      <c r="J66" s="255"/>
      <c r="K66" s="255"/>
      <c r="L66" s="255"/>
      <c r="M66" s="255"/>
      <c r="N66" s="255"/>
      <c r="O66" s="247"/>
      <c r="P66" s="255"/>
      <c r="Q66" s="255"/>
      <c r="R66" s="255"/>
      <c r="S66" s="255"/>
      <c r="T66" s="255"/>
      <c r="U66" s="255"/>
      <c r="V66" s="255"/>
      <c r="W66" s="256"/>
      <c r="X66" s="256"/>
      <c r="Y66" s="256"/>
      <c r="Z66" s="255"/>
      <c r="AA66" s="255"/>
      <c r="AB66" s="243"/>
      <c r="AC66" s="241"/>
      <c r="AD66" s="241"/>
      <c r="AE66" s="241"/>
      <c r="AF66" s="241"/>
      <c r="AG66" s="241"/>
      <c r="AH66" s="241"/>
      <c r="AI66" s="243"/>
      <c r="AJ66" s="243"/>
      <c r="AK66" s="243"/>
      <c r="AL66" s="243"/>
      <c r="AM66" s="243"/>
      <c r="AN66" s="243"/>
      <c r="AO66" s="243"/>
    </row>
    <row r="67" spans="1:41" s="71" customFormat="1" ht="12.75">
      <c r="A67" s="259"/>
      <c r="B67" s="259"/>
      <c r="C67" s="259"/>
      <c r="D67" s="259"/>
      <c r="E67" s="259"/>
      <c r="F67" s="245"/>
      <c r="G67" s="255"/>
      <c r="H67" s="255"/>
      <c r="I67" s="255"/>
      <c r="J67" s="255"/>
      <c r="K67" s="255"/>
      <c r="L67" s="255"/>
      <c r="M67" s="256"/>
      <c r="N67" s="256"/>
      <c r="O67" s="247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5"/>
      <c r="AA67" s="255"/>
      <c r="AB67" s="243"/>
      <c r="AC67" s="241"/>
      <c r="AD67" s="241"/>
      <c r="AE67" s="241"/>
      <c r="AF67" s="241"/>
      <c r="AG67" s="241"/>
      <c r="AH67" s="241"/>
      <c r="AI67" s="243"/>
      <c r="AJ67" s="243"/>
      <c r="AK67" s="243"/>
      <c r="AL67" s="243"/>
      <c r="AM67" s="243"/>
      <c r="AN67" s="243"/>
      <c r="AO67" s="243"/>
    </row>
    <row r="68" spans="1:41" s="71" customFormat="1" ht="21.75" customHeight="1">
      <c r="A68" s="260"/>
      <c r="B68" s="260"/>
      <c r="C68" s="260"/>
      <c r="D68" s="260"/>
      <c r="E68" s="260"/>
      <c r="F68" s="261"/>
      <c r="G68" s="262"/>
      <c r="H68" s="262"/>
      <c r="I68" s="262"/>
      <c r="J68" s="262"/>
      <c r="K68" s="262"/>
      <c r="L68" s="262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</row>
    <row r="69" spans="1:41" s="240" customFormat="1" ht="12.75">
      <c r="A69" s="258"/>
      <c r="B69" s="258"/>
      <c r="C69" s="258"/>
      <c r="D69" s="258"/>
      <c r="E69" s="258"/>
      <c r="F69" s="261"/>
      <c r="G69" s="261"/>
      <c r="H69" s="261"/>
      <c r="I69" s="261"/>
      <c r="J69" s="261"/>
      <c r="K69" s="261"/>
      <c r="L69" s="261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</row>
    <row r="70" spans="1:41" s="240" customFormat="1" ht="12.75">
      <c r="A70" s="263"/>
      <c r="B70" s="263"/>
      <c r="C70" s="263"/>
      <c r="D70" s="263"/>
      <c r="E70" s="263"/>
      <c r="F70" s="261"/>
      <c r="G70" s="261"/>
      <c r="H70" s="261"/>
      <c r="I70" s="261"/>
      <c r="J70" s="261"/>
      <c r="K70" s="261"/>
      <c r="L70" s="261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</row>
    <row r="71" spans="1:41" s="240" customFormat="1" ht="12.75">
      <c r="A71" s="263"/>
      <c r="B71" s="263"/>
      <c r="C71" s="263"/>
      <c r="D71" s="263"/>
      <c r="E71" s="263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</row>
    <row r="72" spans="6:34" s="71" customFormat="1" ht="12.75"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C72" s="240"/>
      <c r="AD72" s="240"/>
      <c r="AE72" s="240"/>
      <c r="AF72" s="240"/>
      <c r="AG72" s="240"/>
      <c r="AH72" s="240"/>
    </row>
    <row r="73" spans="6:34" s="71" customFormat="1" ht="12.75"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C73" s="240"/>
      <c r="AD73" s="240"/>
      <c r="AE73" s="240"/>
      <c r="AF73" s="240"/>
      <c r="AG73" s="240"/>
      <c r="AH73" s="240"/>
    </row>
    <row r="74" spans="6:34" s="71" customFormat="1" ht="12.75"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C74" s="240"/>
      <c r="AD74" s="240"/>
      <c r="AE74" s="240"/>
      <c r="AF74" s="240"/>
      <c r="AG74" s="240"/>
      <c r="AH74" s="240"/>
    </row>
    <row r="75" spans="6:34" s="71" customFormat="1" ht="12.75"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C75" s="240"/>
      <c r="AD75" s="240"/>
      <c r="AE75" s="240"/>
      <c r="AF75" s="240"/>
      <c r="AG75" s="240"/>
      <c r="AH75" s="240"/>
    </row>
    <row r="76" spans="6:34" s="71" customFormat="1" ht="12.75"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C76" s="240"/>
      <c r="AD76" s="240"/>
      <c r="AE76" s="240"/>
      <c r="AF76" s="240"/>
      <c r="AG76" s="240"/>
      <c r="AH76" s="240"/>
    </row>
    <row r="77" spans="6:34" s="71" customFormat="1" ht="12.75"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C77" s="240"/>
      <c r="AD77" s="240"/>
      <c r="AE77" s="240"/>
      <c r="AF77" s="240"/>
      <c r="AG77" s="240"/>
      <c r="AH77" s="240"/>
    </row>
    <row r="78" spans="6:34" s="71" customFormat="1" ht="12.75"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C78" s="240"/>
      <c r="AD78" s="240"/>
      <c r="AE78" s="240"/>
      <c r="AF78" s="240"/>
      <c r="AG78" s="240"/>
      <c r="AH78" s="240"/>
    </row>
    <row r="79" spans="6:34" s="71" customFormat="1" ht="12.75"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C79" s="240"/>
      <c r="AD79" s="240"/>
      <c r="AE79" s="240"/>
      <c r="AF79" s="240"/>
      <c r="AG79" s="240"/>
      <c r="AH79" s="240"/>
    </row>
    <row r="80" spans="6:34" s="71" customFormat="1" ht="12.75"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C80" s="240"/>
      <c r="AD80" s="240"/>
      <c r="AE80" s="240"/>
      <c r="AF80" s="240"/>
      <c r="AG80" s="240"/>
      <c r="AH80" s="240"/>
    </row>
    <row r="81" spans="6:34" s="71" customFormat="1" ht="12.75"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C81" s="240"/>
      <c r="AD81" s="240"/>
      <c r="AE81" s="240"/>
      <c r="AF81" s="240"/>
      <c r="AG81" s="240"/>
      <c r="AH81" s="240"/>
    </row>
    <row r="82" spans="6:34" s="71" customFormat="1" ht="12.75"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C82" s="240"/>
      <c r="AD82" s="240"/>
      <c r="AE82" s="240"/>
      <c r="AF82" s="240"/>
      <c r="AG82" s="240"/>
      <c r="AH82" s="240"/>
    </row>
    <row r="83" spans="6:34" s="71" customFormat="1" ht="12.75"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C83" s="240"/>
      <c r="AD83" s="240"/>
      <c r="AE83" s="240"/>
      <c r="AF83" s="240"/>
      <c r="AG83" s="240"/>
      <c r="AH83" s="240"/>
    </row>
    <row r="84" spans="6:34" s="71" customFormat="1" ht="12.75"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C84" s="240"/>
      <c r="AD84" s="240"/>
      <c r="AE84" s="240"/>
      <c r="AF84" s="240"/>
      <c r="AG84" s="240"/>
      <c r="AH84" s="240"/>
    </row>
    <row r="85" spans="6:34" s="71" customFormat="1" ht="12.75"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C85" s="240"/>
      <c r="AD85" s="240"/>
      <c r="AE85" s="240"/>
      <c r="AF85" s="240"/>
      <c r="AG85" s="240"/>
      <c r="AH85" s="240"/>
    </row>
    <row r="86" spans="6:34" s="71" customFormat="1" ht="12.75"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C86" s="240"/>
      <c r="AD86" s="240"/>
      <c r="AE86" s="240"/>
      <c r="AF86" s="240"/>
      <c r="AG86" s="240"/>
      <c r="AH86" s="240"/>
    </row>
    <row r="87" spans="6:34" s="71" customFormat="1" ht="12.75"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C87" s="240"/>
      <c r="AD87" s="240"/>
      <c r="AE87" s="240"/>
      <c r="AF87" s="240"/>
      <c r="AG87" s="240"/>
      <c r="AH87" s="240"/>
    </row>
    <row r="88" spans="6:34" s="71" customFormat="1" ht="12.75"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C88" s="240"/>
      <c r="AD88" s="240"/>
      <c r="AE88" s="240"/>
      <c r="AF88" s="240"/>
      <c r="AG88" s="240"/>
      <c r="AH88" s="240"/>
    </row>
    <row r="89" spans="6:34" s="71" customFormat="1" ht="12.75"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C89" s="240"/>
      <c r="AD89" s="240"/>
      <c r="AE89" s="240"/>
      <c r="AF89" s="240"/>
      <c r="AG89" s="240"/>
      <c r="AH89" s="240"/>
    </row>
    <row r="90" spans="6:34" s="71" customFormat="1" ht="12.75"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C90" s="240"/>
      <c r="AD90" s="240"/>
      <c r="AE90" s="240"/>
      <c r="AF90" s="240"/>
      <c r="AG90" s="240"/>
      <c r="AH90" s="240"/>
    </row>
    <row r="91" spans="6:34" s="71" customFormat="1" ht="12.75"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C91" s="240"/>
      <c r="AD91" s="240"/>
      <c r="AE91" s="240"/>
      <c r="AF91" s="240"/>
      <c r="AG91" s="240"/>
      <c r="AH91" s="240"/>
    </row>
    <row r="92" spans="6:34" s="71" customFormat="1" ht="12.75"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C92" s="240"/>
      <c r="AD92" s="240"/>
      <c r="AE92" s="240"/>
      <c r="AF92" s="240"/>
      <c r="AG92" s="240"/>
      <c r="AH92" s="240"/>
    </row>
    <row r="93" spans="6:34" s="71" customFormat="1" ht="12.75"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C93" s="240"/>
      <c r="AD93" s="240"/>
      <c r="AE93" s="240"/>
      <c r="AF93" s="240"/>
      <c r="AG93" s="240"/>
      <c r="AH93" s="240"/>
    </row>
    <row r="94" spans="6:34" s="71" customFormat="1" ht="12.75"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C94" s="240"/>
      <c r="AD94" s="240"/>
      <c r="AE94" s="240"/>
      <c r="AF94" s="240"/>
      <c r="AG94" s="240"/>
      <c r="AH94" s="240"/>
    </row>
    <row r="95" spans="6:34" s="71" customFormat="1" ht="12.75"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C95" s="240"/>
      <c r="AD95" s="240"/>
      <c r="AE95" s="240"/>
      <c r="AF95" s="240"/>
      <c r="AG95" s="240"/>
      <c r="AH95" s="240"/>
    </row>
    <row r="96" spans="6:34" s="71" customFormat="1" ht="12.75"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C96" s="240"/>
      <c r="AD96" s="240"/>
      <c r="AE96" s="240"/>
      <c r="AF96" s="240"/>
      <c r="AG96" s="240"/>
      <c r="AH96" s="240"/>
    </row>
    <row r="97" spans="6:34" s="71" customFormat="1" ht="12.75"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C97" s="240"/>
      <c r="AD97" s="240"/>
      <c r="AE97" s="240"/>
      <c r="AF97" s="240"/>
      <c r="AG97" s="240"/>
      <c r="AH97" s="240"/>
    </row>
    <row r="98" spans="6:34" s="71" customFormat="1" ht="12.75"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C98" s="240"/>
      <c r="AD98" s="240"/>
      <c r="AE98" s="240"/>
      <c r="AF98" s="240"/>
      <c r="AG98" s="240"/>
      <c r="AH98" s="240"/>
    </row>
    <row r="99" spans="6:34" s="71" customFormat="1" ht="12.75"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C99" s="240"/>
      <c r="AD99" s="240"/>
      <c r="AE99" s="240"/>
      <c r="AF99" s="240"/>
      <c r="AG99" s="240"/>
      <c r="AH99" s="240"/>
    </row>
    <row r="100" spans="6:34" s="71" customFormat="1" ht="12.75"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C100" s="240"/>
      <c r="AD100" s="240"/>
      <c r="AE100" s="240"/>
      <c r="AF100" s="240"/>
      <c r="AG100" s="240"/>
      <c r="AH100" s="240"/>
    </row>
    <row r="101" spans="6:34" s="71" customFormat="1" ht="12.75"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C101" s="240"/>
      <c r="AD101" s="240"/>
      <c r="AE101" s="240"/>
      <c r="AF101" s="240"/>
      <c r="AG101" s="240"/>
      <c r="AH101" s="240"/>
    </row>
    <row r="102" spans="6:34" s="71" customFormat="1" ht="12.75"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C102" s="240"/>
      <c r="AD102" s="240"/>
      <c r="AE102" s="240"/>
      <c r="AF102" s="240"/>
      <c r="AG102" s="240"/>
      <c r="AH102" s="240"/>
    </row>
    <row r="103" spans="6:34" s="71" customFormat="1" ht="12.75"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C103" s="240"/>
      <c r="AD103" s="240"/>
      <c r="AE103" s="240"/>
      <c r="AF103" s="240"/>
      <c r="AG103" s="240"/>
      <c r="AH103" s="240"/>
    </row>
    <row r="104" spans="6:34" s="71" customFormat="1" ht="12.75"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C104" s="240"/>
      <c r="AD104" s="240"/>
      <c r="AE104" s="240"/>
      <c r="AF104" s="240"/>
      <c r="AG104" s="240"/>
      <c r="AH104" s="240"/>
    </row>
    <row r="105" spans="6:34" s="71" customFormat="1" ht="12.75"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C105" s="240"/>
      <c r="AD105" s="240"/>
      <c r="AE105" s="240"/>
      <c r="AF105" s="240"/>
      <c r="AG105" s="240"/>
      <c r="AH105" s="240"/>
    </row>
    <row r="106" spans="6:34" s="71" customFormat="1" ht="12.75"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C106" s="240"/>
      <c r="AD106" s="240"/>
      <c r="AE106" s="240"/>
      <c r="AF106" s="240"/>
      <c r="AG106" s="240"/>
      <c r="AH106" s="240"/>
    </row>
    <row r="107" spans="6:34" s="71" customFormat="1" ht="12.75"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C107" s="240"/>
      <c r="AD107" s="240"/>
      <c r="AE107" s="240"/>
      <c r="AF107" s="240"/>
      <c r="AG107" s="240"/>
      <c r="AH107" s="240"/>
    </row>
    <row r="108" spans="6:34" s="71" customFormat="1" ht="12.75"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C108" s="240"/>
      <c r="AD108" s="240"/>
      <c r="AE108" s="240"/>
      <c r="AF108" s="240"/>
      <c r="AG108" s="240"/>
      <c r="AH108" s="240"/>
    </row>
    <row r="109" spans="6:34" s="71" customFormat="1" ht="12.75"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C109" s="240"/>
      <c r="AD109" s="240"/>
      <c r="AE109" s="240"/>
      <c r="AF109" s="240"/>
      <c r="AG109" s="240"/>
      <c r="AH109" s="240"/>
    </row>
    <row r="110" spans="6:34" s="71" customFormat="1" ht="12.75"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C110" s="240"/>
      <c r="AD110" s="240"/>
      <c r="AE110" s="240"/>
      <c r="AF110" s="240"/>
      <c r="AG110" s="240"/>
      <c r="AH110" s="240"/>
    </row>
    <row r="111" spans="6:34" s="71" customFormat="1" ht="12.75"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C111" s="240"/>
      <c r="AD111" s="240"/>
      <c r="AE111" s="240"/>
      <c r="AF111" s="240"/>
      <c r="AG111" s="240"/>
      <c r="AH111" s="240"/>
    </row>
    <row r="112" spans="6:34" s="71" customFormat="1" ht="12.75"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C112" s="240"/>
      <c r="AD112" s="240"/>
      <c r="AE112" s="240"/>
      <c r="AF112" s="240"/>
      <c r="AG112" s="240"/>
      <c r="AH112" s="240"/>
    </row>
    <row r="113" spans="6:34" s="71" customFormat="1" ht="12.75"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C113" s="240"/>
      <c r="AD113" s="240"/>
      <c r="AE113" s="240"/>
      <c r="AF113" s="240"/>
      <c r="AG113" s="240"/>
      <c r="AH113" s="240"/>
    </row>
    <row r="114" spans="6:34" s="71" customFormat="1" ht="12.75"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C114" s="240"/>
      <c r="AD114" s="240"/>
      <c r="AE114" s="240"/>
      <c r="AF114" s="240"/>
      <c r="AG114" s="240"/>
      <c r="AH114" s="240"/>
    </row>
    <row r="115" spans="6:34" s="71" customFormat="1" ht="12.75"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C115" s="240"/>
      <c r="AD115" s="240"/>
      <c r="AE115" s="240"/>
      <c r="AF115" s="240"/>
      <c r="AG115" s="240"/>
      <c r="AH115" s="240"/>
    </row>
    <row r="116" spans="6:34" s="71" customFormat="1" ht="12.75"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C116" s="240"/>
      <c r="AD116" s="240"/>
      <c r="AE116" s="240"/>
      <c r="AF116" s="240"/>
      <c r="AG116" s="240"/>
      <c r="AH116" s="240"/>
    </row>
    <row r="117" spans="6:34" s="71" customFormat="1" ht="12.75"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C117" s="240"/>
      <c r="AD117" s="240"/>
      <c r="AE117" s="240"/>
      <c r="AF117" s="240"/>
      <c r="AG117" s="240"/>
      <c r="AH117" s="240"/>
    </row>
    <row r="118" spans="6:34" s="71" customFormat="1" ht="12.75"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C118" s="240"/>
      <c r="AD118" s="240"/>
      <c r="AE118" s="240"/>
      <c r="AF118" s="240"/>
      <c r="AG118" s="240"/>
      <c r="AH118" s="240"/>
    </row>
    <row r="119" spans="6:34" s="71" customFormat="1" ht="12.75"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C119" s="240"/>
      <c r="AD119" s="240"/>
      <c r="AE119" s="240"/>
      <c r="AF119" s="240"/>
      <c r="AG119" s="240"/>
      <c r="AH119" s="240"/>
    </row>
    <row r="120" spans="6:34" s="71" customFormat="1" ht="12.75"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C120" s="240"/>
      <c r="AD120" s="240"/>
      <c r="AE120" s="240"/>
      <c r="AF120" s="240"/>
      <c r="AG120" s="240"/>
      <c r="AH120" s="240"/>
    </row>
    <row r="121" spans="6:34" s="71" customFormat="1" ht="12.75"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C121" s="240"/>
      <c r="AD121" s="240"/>
      <c r="AE121" s="240"/>
      <c r="AF121" s="240"/>
      <c r="AG121" s="240"/>
      <c r="AH121" s="240"/>
    </row>
    <row r="122" spans="6:34" s="71" customFormat="1" ht="12.75"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C122" s="240"/>
      <c r="AD122" s="240"/>
      <c r="AE122" s="240"/>
      <c r="AF122" s="240"/>
      <c r="AG122" s="240"/>
      <c r="AH122" s="240"/>
    </row>
    <row r="123" spans="6:34" s="71" customFormat="1" ht="12.75"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C123" s="240"/>
      <c r="AD123" s="240"/>
      <c r="AE123" s="240"/>
      <c r="AF123" s="240"/>
      <c r="AG123" s="240"/>
      <c r="AH123" s="240"/>
    </row>
    <row r="124" spans="6:34" s="71" customFormat="1" ht="12.75"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C124" s="240"/>
      <c r="AD124" s="240"/>
      <c r="AE124" s="240"/>
      <c r="AF124" s="240"/>
      <c r="AG124" s="240"/>
      <c r="AH124" s="240"/>
    </row>
    <row r="125" spans="6:34" s="71" customFormat="1" ht="12.75"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C125" s="240"/>
      <c r="AD125" s="240"/>
      <c r="AE125" s="240"/>
      <c r="AF125" s="240"/>
      <c r="AG125" s="240"/>
      <c r="AH125" s="240"/>
    </row>
    <row r="126" spans="6:34" s="71" customFormat="1" ht="12.75"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C126" s="240"/>
      <c r="AD126" s="240"/>
      <c r="AE126" s="240"/>
      <c r="AF126" s="240"/>
      <c r="AG126" s="240"/>
      <c r="AH126" s="240"/>
    </row>
    <row r="127" spans="6:34" s="71" customFormat="1" ht="12.75"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C127" s="240"/>
      <c r="AD127" s="240"/>
      <c r="AE127" s="240"/>
      <c r="AF127" s="240"/>
      <c r="AG127" s="240"/>
      <c r="AH127" s="240"/>
    </row>
    <row r="128" spans="6:34" s="71" customFormat="1" ht="12.75"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C128" s="240"/>
      <c r="AD128" s="240"/>
      <c r="AE128" s="240"/>
      <c r="AF128" s="240"/>
      <c r="AG128" s="240"/>
      <c r="AH128" s="240"/>
    </row>
    <row r="129" spans="6:34" s="71" customFormat="1" ht="12.75"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C129" s="240"/>
      <c r="AD129" s="240"/>
      <c r="AE129" s="240"/>
      <c r="AF129" s="240"/>
      <c r="AG129" s="240"/>
      <c r="AH129" s="240"/>
    </row>
    <row r="130" spans="6:34" s="71" customFormat="1" ht="12.75"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C130" s="240"/>
      <c r="AD130" s="240"/>
      <c r="AE130" s="240"/>
      <c r="AF130" s="240"/>
      <c r="AG130" s="240"/>
      <c r="AH130" s="240"/>
    </row>
    <row r="131" spans="6:34" s="71" customFormat="1" ht="12.75"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C131" s="240"/>
      <c r="AD131" s="240"/>
      <c r="AE131" s="240"/>
      <c r="AF131" s="240"/>
      <c r="AG131" s="240"/>
      <c r="AH131" s="240"/>
    </row>
    <row r="132" spans="6:34" s="71" customFormat="1" ht="12.75"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C132" s="240"/>
      <c r="AD132" s="240"/>
      <c r="AE132" s="240"/>
      <c r="AF132" s="240"/>
      <c r="AG132" s="240"/>
      <c r="AH132" s="240"/>
    </row>
  </sheetData>
  <sheetProtection/>
  <mergeCells count="95">
    <mergeCell ref="A44:X44"/>
    <mergeCell ref="BQ12:BQ13"/>
    <mergeCell ref="BR12:BU12"/>
    <mergeCell ref="A42:AY42"/>
    <mergeCell ref="BC42:BG42"/>
    <mergeCell ref="BH42:BI42"/>
    <mergeCell ref="BK42:BL42"/>
    <mergeCell ref="AL12:AO12"/>
    <mergeCell ref="BO9:BO13"/>
    <mergeCell ref="AC5:AC13"/>
    <mergeCell ref="E43:J43"/>
    <mergeCell ref="BP11:BP13"/>
    <mergeCell ref="BI12:BL12"/>
    <mergeCell ref="BF9:BF13"/>
    <mergeCell ref="BG9:BM9"/>
    <mergeCell ref="BM10:BM13"/>
    <mergeCell ref="BH43:BI43"/>
    <mergeCell ref="BK43:BL43"/>
    <mergeCell ref="H12:H13"/>
    <mergeCell ref="I12:L12"/>
    <mergeCell ref="Q12:Q13"/>
    <mergeCell ref="R12:U12"/>
    <mergeCell ref="AK12:AK13"/>
    <mergeCell ref="BH12:BH13"/>
    <mergeCell ref="AF5:AF13"/>
    <mergeCell ref="AG5:AY5"/>
    <mergeCell ref="AI8:AP8"/>
    <mergeCell ref="AQ8:AQ13"/>
    <mergeCell ref="P10:U10"/>
    <mergeCell ref="V10:V13"/>
    <mergeCell ref="AJ10:AJ13"/>
    <mergeCell ref="BQ11:BU11"/>
    <mergeCell ref="AT12:AT13"/>
    <mergeCell ref="AS10:AT10"/>
    <mergeCell ref="BH10:BL11"/>
    <mergeCell ref="BG10:BG13"/>
    <mergeCell ref="F7:V7"/>
    <mergeCell ref="AH7:AH13"/>
    <mergeCell ref="F9:F13"/>
    <mergeCell ref="G9:M9"/>
    <mergeCell ref="BP10:BQ10"/>
    <mergeCell ref="BP9:BV9"/>
    <mergeCell ref="BV10:BV13"/>
    <mergeCell ref="H10:L11"/>
    <mergeCell ref="M10:M13"/>
    <mergeCell ref="G10:G13"/>
    <mergeCell ref="BF7:BV7"/>
    <mergeCell ref="F8:M8"/>
    <mergeCell ref="N8:N13"/>
    <mergeCell ref="BA5:BA11"/>
    <mergeCell ref="O8:V8"/>
    <mergeCell ref="AD5:AD11"/>
    <mergeCell ref="AE5:AE11"/>
    <mergeCell ref="P11:P13"/>
    <mergeCell ref="Q11:U11"/>
    <mergeCell ref="AY10:AY13"/>
    <mergeCell ref="BO8:BV8"/>
    <mergeCell ref="BD6:BD13"/>
    <mergeCell ref="AR8:AY8"/>
    <mergeCell ref="AS9:AY9"/>
    <mergeCell ref="O9:O13"/>
    <mergeCell ref="P9:V9"/>
    <mergeCell ref="AI9:AI13"/>
    <mergeCell ref="AJ9:AP9"/>
    <mergeCell ref="BF8:BM8"/>
    <mergeCell ref="AK10:AO11"/>
    <mergeCell ref="AP10:AP13"/>
    <mergeCell ref="BE7:BE13"/>
    <mergeCell ref="BB5:BB11"/>
    <mergeCell ref="AI7:AY7"/>
    <mergeCell ref="BC5:BC13"/>
    <mergeCell ref="BE6:BV6"/>
    <mergeCell ref="AZ5:AZ13"/>
    <mergeCell ref="BN8:BN13"/>
    <mergeCell ref="BD5:BV5"/>
    <mergeCell ref="A2:AC2"/>
    <mergeCell ref="A3:AC3"/>
    <mergeCell ref="A5:A13"/>
    <mergeCell ref="B5:B11"/>
    <mergeCell ref="C5:C11"/>
    <mergeCell ref="BW5:BW13"/>
    <mergeCell ref="D6:D13"/>
    <mergeCell ref="E6:V6"/>
    <mergeCell ref="AG6:AG13"/>
    <mergeCell ref="AH6:AY6"/>
    <mergeCell ref="D5:V5"/>
    <mergeCell ref="W5:Y5"/>
    <mergeCell ref="Z5:AA5"/>
    <mergeCell ref="AB5:AB10"/>
    <mergeCell ref="E7:E13"/>
    <mergeCell ref="AT1:AZ1"/>
    <mergeCell ref="AR9:AR13"/>
    <mergeCell ref="AU12:AX12"/>
    <mergeCell ref="AS11:AS13"/>
    <mergeCell ref="AT11:AX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W132"/>
  <sheetViews>
    <sheetView view="pageBreakPreview" zoomScale="60" zoomScalePageLayoutView="0" workbookViewId="0" topLeftCell="G1">
      <selection activeCell="AC14" sqref="AC14"/>
    </sheetView>
  </sheetViews>
  <sheetFormatPr defaultColWidth="9.140625" defaultRowHeight="12.75"/>
  <cols>
    <col min="1" max="1" width="22.140625" style="0" customWidth="1"/>
    <col min="2" max="2" width="13.28125" style="0" hidden="1" customWidth="1"/>
    <col min="3" max="3" width="7.57421875" style="0" hidden="1" customWidth="1"/>
    <col min="4" max="4" width="15.421875" style="0" customWidth="1"/>
    <col min="5" max="5" width="15.7109375" style="0" customWidth="1"/>
    <col min="6" max="6" width="8.57421875" style="93" customWidth="1"/>
    <col min="7" max="7" width="13.421875" style="93" customWidth="1"/>
    <col min="8" max="8" width="10.421875" style="93" customWidth="1"/>
    <col min="9" max="9" width="7.140625" style="93" bestFit="1" customWidth="1"/>
    <col min="10" max="10" width="7.7109375" style="93" bestFit="1" customWidth="1"/>
    <col min="11" max="11" width="7.421875" style="93" bestFit="1" customWidth="1"/>
    <col min="12" max="12" width="7.57421875" style="93" bestFit="1" customWidth="1"/>
    <col min="13" max="13" width="9.8515625" style="93" customWidth="1"/>
    <col min="14" max="14" width="16.57421875" style="93" customWidth="1"/>
    <col min="15" max="15" width="15.28125" style="93" customWidth="1"/>
    <col min="16" max="16" width="14.140625" style="93" customWidth="1"/>
    <col min="17" max="17" width="14.7109375" style="93" bestFit="1" customWidth="1"/>
    <col min="18" max="18" width="7.140625" style="93" bestFit="1" customWidth="1"/>
    <col min="19" max="19" width="7.7109375" style="93" bestFit="1" customWidth="1"/>
    <col min="20" max="20" width="7.421875" style="93" bestFit="1" customWidth="1"/>
    <col min="21" max="21" width="7.57421875" style="93" bestFit="1" customWidth="1"/>
    <col min="22" max="22" width="16.28125" style="93" customWidth="1"/>
    <col min="23" max="27" width="9.7109375" style="93" hidden="1" customWidth="1"/>
    <col min="28" max="28" width="12.421875" style="0" hidden="1" customWidth="1"/>
    <col min="29" max="29" width="16.7109375" style="128" customWidth="1"/>
    <col min="30" max="30" width="13.00390625" style="128" hidden="1" customWidth="1"/>
    <col min="31" max="31" width="8.57421875" style="128" hidden="1" customWidth="1"/>
    <col min="32" max="32" width="18.28125" style="128" hidden="1" customWidth="1"/>
    <col min="33" max="33" width="15.7109375" style="128" hidden="1" customWidth="1"/>
    <col min="34" max="34" width="15.8515625" style="128" hidden="1" customWidth="1"/>
    <col min="35" max="35" width="10.57421875" style="0" hidden="1" customWidth="1"/>
    <col min="36" max="36" width="13.57421875" style="0" hidden="1" customWidth="1"/>
    <col min="37" max="37" width="14.28125" style="0" hidden="1" customWidth="1"/>
    <col min="38" max="41" width="11.421875" style="0" hidden="1" customWidth="1"/>
    <col min="42" max="42" width="12.57421875" style="0" hidden="1" customWidth="1"/>
    <col min="43" max="43" width="16.140625" style="0" hidden="1" customWidth="1"/>
    <col min="44" max="44" width="10.7109375" style="0" hidden="1" customWidth="1"/>
    <col min="45" max="46" width="13.8515625" style="0" hidden="1" customWidth="1"/>
    <col min="47" max="50" width="9.421875" style="0" hidden="1" customWidth="1"/>
    <col min="51" max="51" width="0" style="0" hidden="1" customWidth="1"/>
    <col min="52" max="52" width="17.8515625" style="0" hidden="1" customWidth="1"/>
    <col min="53" max="54" width="0" style="0" hidden="1" customWidth="1"/>
    <col min="55" max="55" width="17.8515625" style="0" hidden="1" customWidth="1"/>
    <col min="56" max="56" width="15.8515625" style="0" hidden="1" customWidth="1"/>
    <col min="57" max="57" width="16.7109375" style="0" hidden="1" customWidth="1"/>
    <col min="58" max="58" width="10.8515625" style="0" hidden="1" customWidth="1"/>
    <col min="59" max="59" width="13.57421875" style="0" hidden="1" customWidth="1"/>
    <col min="60" max="60" width="12.8515625" style="0" hidden="1" customWidth="1"/>
    <col min="61" max="64" width="0" style="0" hidden="1" customWidth="1"/>
    <col min="65" max="65" width="11.00390625" style="0" hidden="1" customWidth="1"/>
    <col min="66" max="66" width="15.7109375" style="0" hidden="1" customWidth="1"/>
    <col min="67" max="67" width="0" style="0" hidden="1" customWidth="1"/>
    <col min="68" max="68" width="13.7109375" style="0" hidden="1" customWidth="1"/>
    <col min="69" max="69" width="13.28125" style="0" hidden="1" customWidth="1"/>
    <col min="70" max="74" width="0" style="0" hidden="1" customWidth="1"/>
    <col min="75" max="75" width="17.7109375" style="0" hidden="1" customWidth="1"/>
  </cols>
  <sheetData>
    <row r="1" spans="3:52" ht="31.5" customHeight="1">
      <c r="C1" s="125"/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C1" s="127"/>
      <c r="AT1" s="368"/>
      <c r="AU1" s="368"/>
      <c r="AV1" s="368"/>
      <c r="AW1" s="368"/>
      <c r="AX1" s="368"/>
      <c r="AY1" s="368"/>
      <c r="AZ1" s="368"/>
    </row>
    <row r="2" spans="1:51" ht="78" customHeight="1">
      <c r="A2" s="378" t="s">
        <v>212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</row>
    <row r="3" spans="1:51" ht="18">
      <c r="A3" s="379" t="s">
        <v>213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90"/>
      <c r="AT3" s="90"/>
      <c r="AU3" s="90"/>
      <c r="AV3" s="90"/>
      <c r="AW3" s="90"/>
      <c r="AX3" s="90"/>
      <c r="AY3" s="90"/>
    </row>
    <row r="4" ht="20.25" customHeight="1">
      <c r="AC4" s="131" t="s">
        <v>214</v>
      </c>
    </row>
    <row r="5" spans="1:75" ht="19.5" customHeight="1">
      <c r="A5" s="365"/>
      <c r="B5" s="362" t="s">
        <v>215</v>
      </c>
      <c r="C5" s="362" t="s">
        <v>216</v>
      </c>
      <c r="D5" s="397" t="s">
        <v>286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  <c r="X5" s="363"/>
      <c r="Y5" s="363"/>
      <c r="Z5" s="363"/>
      <c r="AA5" s="363"/>
      <c r="AB5" s="364"/>
      <c r="AC5" s="380" t="s">
        <v>287</v>
      </c>
      <c r="AD5" s="362" t="s">
        <v>217</v>
      </c>
      <c r="AE5" s="362" t="s">
        <v>216</v>
      </c>
      <c r="AF5" s="365"/>
      <c r="AG5" s="362" t="s">
        <v>218</v>
      </c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80" t="s">
        <v>219</v>
      </c>
      <c r="BA5" s="362" t="s">
        <v>217</v>
      </c>
      <c r="BB5" s="362" t="s">
        <v>216</v>
      </c>
      <c r="BC5" s="365"/>
      <c r="BD5" s="362" t="s">
        <v>220</v>
      </c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80" t="s">
        <v>221</v>
      </c>
    </row>
    <row r="6" spans="1:75" ht="19.5" customHeight="1">
      <c r="A6" s="366"/>
      <c r="B6" s="362"/>
      <c r="C6" s="362"/>
      <c r="D6" s="365" t="s">
        <v>222</v>
      </c>
      <c r="E6" s="362" t="s">
        <v>223</v>
      </c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133"/>
      <c r="X6" s="133"/>
      <c r="Y6" s="133"/>
      <c r="Z6" s="133"/>
      <c r="AA6" s="133"/>
      <c r="AB6" s="364"/>
      <c r="AC6" s="381"/>
      <c r="AD6" s="362"/>
      <c r="AE6" s="362"/>
      <c r="AF6" s="366"/>
      <c r="AG6" s="365" t="s">
        <v>224</v>
      </c>
      <c r="AH6" s="362" t="s">
        <v>223</v>
      </c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81"/>
      <c r="BA6" s="362"/>
      <c r="BB6" s="362"/>
      <c r="BC6" s="366"/>
      <c r="BD6" s="365" t="s">
        <v>225</v>
      </c>
      <c r="BE6" s="362" t="s">
        <v>223</v>
      </c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81"/>
    </row>
    <row r="7" spans="1:75" ht="19.5" customHeight="1">
      <c r="A7" s="366"/>
      <c r="B7" s="362"/>
      <c r="C7" s="362"/>
      <c r="D7" s="366"/>
      <c r="E7" s="365" t="s">
        <v>226</v>
      </c>
      <c r="F7" s="362" t="s">
        <v>227</v>
      </c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133"/>
      <c r="X7" s="133"/>
      <c r="Y7" s="133"/>
      <c r="Z7" s="133"/>
      <c r="AA7" s="133"/>
      <c r="AB7" s="364"/>
      <c r="AC7" s="381"/>
      <c r="AD7" s="362"/>
      <c r="AE7" s="362"/>
      <c r="AF7" s="366"/>
      <c r="AG7" s="366"/>
      <c r="AH7" s="365" t="s">
        <v>226</v>
      </c>
      <c r="AI7" s="362" t="s">
        <v>227</v>
      </c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81"/>
      <c r="BA7" s="362"/>
      <c r="BB7" s="362"/>
      <c r="BC7" s="366"/>
      <c r="BD7" s="366"/>
      <c r="BE7" s="365" t="s">
        <v>226</v>
      </c>
      <c r="BF7" s="362" t="s">
        <v>227</v>
      </c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81"/>
    </row>
    <row r="8" spans="1:75" ht="23.25" customHeight="1">
      <c r="A8" s="366"/>
      <c r="B8" s="362"/>
      <c r="C8" s="362"/>
      <c r="D8" s="366"/>
      <c r="E8" s="366"/>
      <c r="F8" s="363" t="s">
        <v>228</v>
      </c>
      <c r="G8" s="363"/>
      <c r="H8" s="363"/>
      <c r="I8" s="363"/>
      <c r="J8" s="363"/>
      <c r="K8" s="363"/>
      <c r="L8" s="363"/>
      <c r="M8" s="363"/>
      <c r="N8" s="365" t="s">
        <v>229</v>
      </c>
      <c r="O8" s="363" t="s">
        <v>230</v>
      </c>
      <c r="P8" s="363"/>
      <c r="Q8" s="363"/>
      <c r="R8" s="363"/>
      <c r="S8" s="363"/>
      <c r="T8" s="363"/>
      <c r="U8" s="363"/>
      <c r="V8" s="363"/>
      <c r="W8" s="133"/>
      <c r="X8" s="133"/>
      <c r="Y8" s="133"/>
      <c r="Z8" s="133"/>
      <c r="AA8" s="133"/>
      <c r="AB8" s="364"/>
      <c r="AC8" s="381"/>
      <c r="AD8" s="362"/>
      <c r="AE8" s="362"/>
      <c r="AF8" s="366"/>
      <c r="AG8" s="366"/>
      <c r="AH8" s="366"/>
      <c r="AI8" s="363" t="s">
        <v>228</v>
      </c>
      <c r="AJ8" s="363"/>
      <c r="AK8" s="363"/>
      <c r="AL8" s="363"/>
      <c r="AM8" s="363"/>
      <c r="AN8" s="363"/>
      <c r="AO8" s="363"/>
      <c r="AP8" s="363"/>
      <c r="AQ8" s="365" t="s">
        <v>229</v>
      </c>
      <c r="AR8" s="362" t="s">
        <v>231</v>
      </c>
      <c r="AS8" s="362"/>
      <c r="AT8" s="362"/>
      <c r="AU8" s="362"/>
      <c r="AV8" s="362"/>
      <c r="AW8" s="362"/>
      <c r="AX8" s="362"/>
      <c r="AY8" s="362"/>
      <c r="AZ8" s="381"/>
      <c r="BA8" s="362"/>
      <c r="BB8" s="362"/>
      <c r="BC8" s="366"/>
      <c r="BD8" s="366"/>
      <c r="BE8" s="366"/>
      <c r="BF8" s="363" t="s">
        <v>228</v>
      </c>
      <c r="BG8" s="363"/>
      <c r="BH8" s="363"/>
      <c r="BI8" s="363"/>
      <c r="BJ8" s="363"/>
      <c r="BK8" s="363"/>
      <c r="BL8" s="363"/>
      <c r="BM8" s="363"/>
      <c r="BN8" s="365" t="s">
        <v>229</v>
      </c>
      <c r="BO8" s="362" t="s">
        <v>231</v>
      </c>
      <c r="BP8" s="362"/>
      <c r="BQ8" s="362"/>
      <c r="BR8" s="362"/>
      <c r="BS8" s="362"/>
      <c r="BT8" s="362"/>
      <c r="BU8" s="362"/>
      <c r="BV8" s="362"/>
      <c r="BW8" s="381"/>
    </row>
    <row r="9" spans="1:75" ht="18.75" customHeight="1">
      <c r="A9" s="366"/>
      <c r="B9" s="362"/>
      <c r="C9" s="362"/>
      <c r="D9" s="366"/>
      <c r="E9" s="366"/>
      <c r="F9" s="369" t="s">
        <v>232</v>
      </c>
      <c r="G9" s="363" t="s">
        <v>223</v>
      </c>
      <c r="H9" s="363"/>
      <c r="I9" s="363"/>
      <c r="J9" s="363"/>
      <c r="K9" s="363"/>
      <c r="L9" s="363"/>
      <c r="M9" s="363"/>
      <c r="N9" s="366"/>
      <c r="O9" s="365" t="s">
        <v>233</v>
      </c>
      <c r="P9" s="363" t="s">
        <v>223</v>
      </c>
      <c r="Q9" s="363"/>
      <c r="R9" s="363"/>
      <c r="S9" s="363"/>
      <c r="T9" s="363"/>
      <c r="U9" s="363"/>
      <c r="V9" s="363"/>
      <c r="W9" s="133"/>
      <c r="X9" s="133"/>
      <c r="Y9" s="133"/>
      <c r="Z9" s="133"/>
      <c r="AA9" s="133"/>
      <c r="AB9" s="364"/>
      <c r="AC9" s="381"/>
      <c r="AD9" s="362"/>
      <c r="AE9" s="362"/>
      <c r="AF9" s="366"/>
      <c r="AG9" s="366"/>
      <c r="AH9" s="366"/>
      <c r="AI9" s="369" t="s">
        <v>232</v>
      </c>
      <c r="AJ9" s="363" t="s">
        <v>223</v>
      </c>
      <c r="AK9" s="363"/>
      <c r="AL9" s="363"/>
      <c r="AM9" s="363"/>
      <c r="AN9" s="363"/>
      <c r="AO9" s="363"/>
      <c r="AP9" s="363"/>
      <c r="AQ9" s="366"/>
      <c r="AR9" s="369" t="s">
        <v>233</v>
      </c>
      <c r="AS9" s="363" t="s">
        <v>223</v>
      </c>
      <c r="AT9" s="363"/>
      <c r="AU9" s="363"/>
      <c r="AV9" s="363"/>
      <c r="AW9" s="363"/>
      <c r="AX9" s="363"/>
      <c r="AY9" s="363"/>
      <c r="AZ9" s="381"/>
      <c r="BA9" s="362"/>
      <c r="BB9" s="362"/>
      <c r="BC9" s="366"/>
      <c r="BD9" s="366"/>
      <c r="BE9" s="366"/>
      <c r="BF9" s="365" t="s">
        <v>232</v>
      </c>
      <c r="BG9" s="363" t="s">
        <v>223</v>
      </c>
      <c r="BH9" s="363"/>
      <c r="BI9" s="363"/>
      <c r="BJ9" s="363"/>
      <c r="BK9" s="363"/>
      <c r="BL9" s="363"/>
      <c r="BM9" s="363"/>
      <c r="BN9" s="366"/>
      <c r="BO9" s="369" t="s">
        <v>233</v>
      </c>
      <c r="BP9" s="363" t="s">
        <v>223</v>
      </c>
      <c r="BQ9" s="363"/>
      <c r="BR9" s="363"/>
      <c r="BS9" s="363"/>
      <c r="BT9" s="363"/>
      <c r="BU9" s="363"/>
      <c r="BV9" s="363"/>
      <c r="BW9" s="381"/>
    </row>
    <row r="10" spans="1:75" ht="12.75" customHeight="1" hidden="1">
      <c r="A10" s="366"/>
      <c r="B10" s="362"/>
      <c r="C10" s="362"/>
      <c r="D10" s="366"/>
      <c r="E10" s="366"/>
      <c r="F10" s="370"/>
      <c r="G10" s="375" t="s">
        <v>234</v>
      </c>
      <c r="H10" s="383" t="s">
        <v>235</v>
      </c>
      <c r="I10" s="384"/>
      <c r="J10" s="384"/>
      <c r="K10" s="384"/>
      <c r="L10" s="385"/>
      <c r="M10" s="375" t="s">
        <v>236</v>
      </c>
      <c r="N10" s="366"/>
      <c r="O10" s="366"/>
      <c r="P10" s="372" t="s">
        <v>237</v>
      </c>
      <c r="Q10" s="373"/>
      <c r="R10" s="373"/>
      <c r="S10" s="373"/>
      <c r="T10" s="373"/>
      <c r="U10" s="374"/>
      <c r="V10" s="375" t="s">
        <v>238</v>
      </c>
      <c r="W10" s="133"/>
      <c r="X10" s="133"/>
      <c r="Y10" s="133"/>
      <c r="Z10" s="133"/>
      <c r="AA10" s="133"/>
      <c r="AB10" s="364"/>
      <c r="AC10" s="381"/>
      <c r="AD10" s="362"/>
      <c r="AE10" s="362"/>
      <c r="AF10" s="366"/>
      <c r="AG10" s="366"/>
      <c r="AH10" s="366"/>
      <c r="AI10" s="370"/>
      <c r="AJ10" s="375" t="s">
        <v>234</v>
      </c>
      <c r="AK10" s="383" t="s">
        <v>235</v>
      </c>
      <c r="AL10" s="384"/>
      <c r="AM10" s="384"/>
      <c r="AN10" s="384"/>
      <c r="AO10" s="385"/>
      <c r="AP10" s="375" t="s">
        <v>239</v>
      </c>
      <c r="AQ10" s="366"/>
      <c r="AR10" s="370"/>
      <c r="AS10" s="389" t="s">
        <v>240</v>
      </c>
      <c r="AT10" s="389"/>
      <c r="AU10" s="135"/>
      <c r="AV10" s="135"/>
      <c r="AW10" s="135"/>
      <c r="AX10" s="135"/>
      <c r="AY10" s="375" t="s">
        <v>238</v>
      </c>
      <c r="AZ10" s="381"/>
      <c r="BA10" s="362"/>
      <c r="BB10" s="362"/>
      <c r="BC10" s="366"/>
      <c r="BD10" s="366"/>
      <c r="BE10" s="366"/>
      <c r="BF10" s="370"/>
      <c r="BG10" s="375" t="s">
        <v>234</v>
      </c>
      <c r="BH10" s="383" t="s">
        <v>235</v>
      </c>
      <c r="BI10" s="384"/>
      <c r="BJ10" s="384"/>
      <c r="BK10" s="384"/>
      <c r="BL10" s="385"/>
      <c r="BM10" s="375" t="s">
        <v>239</v>
      </c>
      <c r="BN10" s="366"/>
      <c r="BO10" s="370"/>
      <c r="BP10" s="389" t="s">
        <v>240</v>
      </c>
      <c r="BQ10" s="389"/>
      <c r="BR10" s="135"/>
      <c r="BS10" s="135"/>
      <c r="BT10" s="135"/>
      <c r="BU10" s="135"/>
      <c r="BV10" s="375" t="s">
        <v>238</v>
      </c>
      <c r="BW10" s="381"/>
    </row>
    <row r="11" spans="1:75" ht="67.5" customHeight="1">
      <c r="A11" s="366"/>
      <c r="B11" s="362"/>
      <c r="C11" s="362"/>
      <c r="D11" s="366"/>
      <c r="E11" s="366"/>
      <c r="F11" s="370"/>
      <c r="G11" s="376"/>
      <c r="H11" s="386"/>
      <c r="I11" s="387"/>
      <c r="J11" s="387"/>
      <c r="K11" s="387"/>
      <c r="L11" s="388"/>
      <c r="M11" s="376"/>
      <c r="N11" s="366"/>
      <c r="O11" s="366"/>
      <c r="P11" s="375" t="s">
        <v>241</v>
      </c>
      <c r="Q11" s="372" t="s">
        <v>242</v>
      </c>
      <c r="R11" s="373"/>
      <c r="S11" s="373"/>
      <c r="T11" s="373"/>
      <c r="U11" s="374"/>
      <c r="V11" s="376"/>
      <c r="W11" s="133"/>
      <c r="X11" s="133"/>
      <c r="Y11" s="133"/>
      <c r="Z11" s="133"/>
      <c r="AA11" s="133"/>
      <c r="AB11" s="134"/>
      <c r="AC11" s="381"/>
      <c r="AD11" s="362"/>
      <c r="AE11" s="362"/>
      <c r="AF11" s="366"/>
      <c r="AG11" s="366"/>
      <c r="AH11" s="366"/>
      <c r="AI11" s="370"/>
      <c r="AJ11" s="376"/>
      <c r="AK11" s="386"/>
      <c r="AL11" s="387"/>
      <c r="AM11" s="387"/>
      <c r="AN11" s="387"/>
      <c r="AO11" s="388"/>
      <c r="AP11" s="376"/>
      <c r="AQ11" s="366"/>
      <c r="AR11" s="370"/>
      <c r="AS11" s="375" t="s">
        <v>243</v>
      </c>
      <c r="AT11" s="372" t="s">
        <v>242</v>
      </c>
      <c r="AU11" s="373"/>
      <c r="AV11" s="373"/>
      <c r="AW11" s="373"/>
      <c r="AX11" s="374"/>
      <c r="AY11" s="376"/>
      <c r="AZ11" s="381"/>
      <c r="BA11" s="362"/>
      <c r="BB11" s="362"/>
      <c r="BC11" s="366"/>
      <c r="BD11" s="366"/>
      <c r="BE11" s="366"/>
      <c r="BF11" s="370"/>
      <c r="BG11" s="376"/>
      <c r="BH11" s="386"/>
      <c r="BI11" s="387"/>
      <c r="BJ11" s="387"/>
      <c r="BK11" s="387"/>
      <c r="BL11" s="388"/>
      <c r="BM11" s="376"/>
      <c r="BN11" s="366"/>
      <c r="BO11" s="370"/>
      <c r="BP11" s="375" t="s">
        <v>243</v>
      </c>
      <c r="BQ11" s="372" t="s">
        <v>242</v>
      </c>
      <c r="BR11" s="373"/>
      <c r="BS11" s="373"/>
      <c r="BT11" s="373"/>
      <c r="BU11" s="374"/>
      <c r="BV11" s="376"/>
      <c r="BW11" s="381"/>
    </row>
    <row r="12" spans="1:75" ht="12.75" customHeight="1">
      <c r="A12" s="366"/>
      <c r="B12" s="132"/>
      <c r="C12" s="132"/>
      <c r="D12" s="366"/>
      <c r="E12" s="366"/>
      <c r="F12" s="370"/>
      <c r="G12" s="376"/>
      <c r="H12" s="375" t="s">
        <v>244</v>
      </c>
      <c r="I12" s="389" t="s">
        <v>245</v>
      </c>
      <c r="J12" s="389"/>
      <c r="K12" s="389"/>
      <c r="L12" s="389"/>
      <c r="M12" s="376"/>
      <c r="N12" s="366"/>
      <c r="O12" s="366"/>
      <c r="P12" s="376"/>
      <c r="Q12" s="375" t="s">
        <v>244</v>
      </c>
      <c r="R12" s="389" t="s">
        <v>245</v>
      </c>
      <c r="S12" s="389"/>
      <c r="T12" s="389"/>
      <c r="U12" s="389"/>
      <c r="V12" s="376"/>
      <c r="W12" s="133"/>
      <c r="X12" s="133"/>
      <c r="Y12" s="133"/>
      <c r="Z12" s="133"/>
      <c r="AA12" s="133"/>
      <c r="AB12" s="134"/>
      <c r="AC12" s="381"/>
      <c r="AD12" s="132"/>
      <c r="AE12" s="132"/>
      <c r="AF12" s="366"/>
      <c r="AG12" s="366"/>
      <c r="AH12" s="366"/>
      <c r="AI12" s="370"/>
      <c r="AJ12" s="376"/>
      <c r="AK12" s="375" t="s">
        <v>244</v>
      </c>
      <c r="AL12" s="372" t="s">
        <v>245</v>
      </c>
      <c r="AM12" s="373"/>
      <c r="AN12" s="373"/>
      <c r="AO12" s="374"/>
      <c r="AP12" s="376"/>
      <c r="AQ12" s="366"/>
      <c r="AR12" s="370"/>
      <c r="AS12" s="376"/>
      <c r="AT12" s="375" t="s">
        <v>244</v>
      </c>
      <c r="AU12" s="372" t="s">
        <v>245</v>
      </c>
      <c r="AV12" s="373"/>
      <c r="AW12" s="373"/>
      <c r="AX12" s="374"/>
      <c r="AY12" s="376"/>
      <c r="AZ12" s="381"/>
      <c r="BA12" s="132"/>
      <c r="BB12" s="132"/>
      <c r="BC12" s="366"/>
      <c r="BD12" s="366"/>
      <c r="BE12" s="366"/>
      <c r="BF12" s="370"/>
      <c r="BG12" s="376"/>
      <c r="BH12" s="375" t="s">
        <v>244</v>
      </c>
      <c r="BI12" s="372" t="s">
        <v>245</v>
      </c>
      <c r="BJ12" s="373"/>
      <c r="BK12" s="373"/>
      <c r="BL12" s="374"/>
      <c r="BM12" s="376"/>
      <c r="BN12" s="366"/>
      <c r="BO12" s="370"/>
      <c r="BP12" s="376"/>
      <c r="BQ12" s="375" t="s">
        <v>244</v>
      </c>
      <c r="BR12" s="372" t="s">
        <v>245</v>
      </c>
      <c r="BS12" s="373"/>
      <c r="BT12" s="373"/>
      <c r="BU12" s="374"/>
      <c r="BV12" s="376"/>
      <c r="BW12" s="381"/>
    </row>
    <row r="13" spans="1:75" ht="25.5" customHeight="1">
      <c r="A13" s="367"/>
      <c r="B13" s="132"/>
      <c r="C13" s="132"/>
      <c r="D13" s="367"/>
      <c r="E13" s="367"/>
      <c r="F13" s="371"/>
      <c r="G13" s="377"/>
      <c r="H13" s="377"/>
      <c r="I13" s="135" t="s">
        <v>246</v>
      </c>
      <c r="J13" s="135" t="s">
        <v>247</v>
      </c>
      <c r="K13" s="135" t="s">
        <v>248</v>
      </c>
      <c r="L13" s="135" t="s">
        <v>249</v>
      </c>
      <c r="M13" s="377"/>
      <c r="N13" s="367"/>
      <c r="O13" s="367"/>
      <c r="P13" s="377"/>
      <c r="Q13" s="377"/>
      <c r="R13" s="135" t="s">
        <v>246</v>
      </c>
      <c r="S13" s="135" t="s">
        <v>247</v>
      </c>
      <c r="T13" s="135" t="s">
        <v>248</v>
      </c>
      <c r="U13" s="135" t="s">
        <v>249</v>
      </c>
      <c r="V13" s="377"/>
      <c r="W13" s="133"/>
      <c r="X13" s="133"/>
      <c r="Y13" s="133"/>
      <c r="Z13" s="133"/>
      <c r="AA13" s="133"/>
      <c r="AB13" s="134"/>
      <c r="AC13" s="382"/>
      <c r="AD13" s="132"/>
      <c r="AE13" s="132"/>
      <c r="AF13" s="367"/>
      <c r="AG13" s="367"/>
      <c r="AH13" s="367"/>
      <c r="AI13" s="371"/>
      <c r="AJ13" s="377"/>
      <c r="AK13" s="377"/>
      <c r="AL13" s="135" t="s">
        <v>246</v>
      </c>
      <c r="AM13" s="135" t="s">
        <v>247</v>
      </c>
      <c r="AN13" s="135" t="s">
        <v>248</v>
      </c>
      <c r="AO13" s="135" t="s">
        <v>249</v>
      </c>
      <c r="AP13" s="377"/>
      <c r="AQ13" s="367"/>
      <c r="AR13" s="371"/>
      <c r="AS13" s="377"/>
      <c r="AT13" s="377"/>
      <c r="AU13" s="135" t="s">
        <v>246</v>
      </c>
      <c r="AV13" s="135" t="s">
        <v>247</v>
      </c>
      <c r="AW13" s="135" t="s">
        <v>248</v>
      </c>
      <c r="AX13" s="135" t="s">
        <v>249</v>
      </c>
      <c r="AY13" s="377"/>
      <c r="AZ13" s="382"/>
      <c r="BA13" s="132"/>
      <c r="BB13" s="132"/>
      <c r="BC13" s="367"/>
      <c r="BD13" s="367"/>
      <c r="BE13" s="367"/>
      <c r="BF13" s="371"/>
      <c r="BG13" s="377"/>
      <c r="BH13" s="377"/>
      <c r="BI13" s="135" t="s">
        <v>246</v>
      </c>
      <c r="BJ13" s="135" t="s">
        <v>247</v>
      </c>
      <c r="BK13" s="135" t="s">
        <v>248</v>
      </c>
      <c r="BL13" s="135" t="s">
        <v>249</v>
      </c>
      <c r="BM13" s="377"/>
      <c r="BN13" s="367"/>
      <c r="BO13" s="371"/>
      <c r="BP13" s="377"/>
      <c r="BQ13" s="377"/>
      <c r="BR13" s="135" t="s">
        <v>246</v>
      </c>
      <c r="BS13" s="135" t="s">
        <v>247</v>
      </c>
      <c r="BT13" s="135" t="s">
        <v>248</v>
      </c>
      <c r="BU13" s="135" t="s">
        <v>249</v>
      </c>
      <c r="BV13" s="377"/>
      <c r="BW13" s="382"/>
    </row>
    <row r="14" spans="1:75" ht="21" customHeight="1">
      <c r="A14" s="132">
        <v>1</v>
      </c>
      <c r="B14" s="135">
        <v>1</v>
      </c>
      <c r="C14" s="135">
        <v>2</v>
      </c>
      <c r="D14" s="135">
        <v>2</v>
      </c>
      <c r="E14" s="135">
        <v>3</v>
      </c>
      <c r="F14" s="135" t="s">
        <v>250</v>
      </c>
      <c r="G14" s="135">
        <v>5</v>
      </c>
      <c r="H14" s="135" t="s">
        <v>251</v>
      </c>
      <c r="I14" s="135">
        <v>7</v>
      </c>
      <c r="J14" s="135">
        <v>8</v>
      </c>
      <c r="K14" s="135">
        <v>9</v>
      </c>
      <c r="L14" s="135">
        <v>10</v>
      </c>
      <c r="M14" s="135">
        <v>11</v>
      </c>
      <c r="N14" s="135">
        <v>12</v>
      </c>
      <c r="O14" s="135" t="s">
        <v>252</v>
      </c>
      <c r="P14" s="135">
        <v>14</v>
      </c>
      <c r="Q14" s="135" t="s">
        <v>253</v>
      </c>
      <c r="R14" s="135">
        <v>16</v>
      </c>
      <c r="S14" s="135">
        <v>17</v>
      </c>
      <c r="T14" s="135">
        <v>18</v>
      </c>
      <c r="U14" s="135">
        <v>19</v>
      </c>
      <c r="V14" s="135">
        <v>20</v>
      </c>
      <c r="W14" s="133"/>
      <c r="X14" s="133"/>
      <c r="Y14" s="133"/>
      <c r="Z14" s="133"/>
      <c r="AA14" s="133"/>
      <c r="AB14" s="134"/>
      <c r="AC14" s="136" t="s">
        <v>254</v>
      </c>
      <c r="AD14" s="136">
        <v>13</v>
      </c>
      <c r="AE14" s="136">
        <v>14</v>
      </c>
      <c r="AF14" s="132">
        <v>22</v>
      </c>
      <c r="AG14" s="132">
        <v>23</v>
      </c>
      <c r="AH14" s="132">
        <v>24</v>
      </c>
      <c r="AI14" s="135" t="s">
        <v>255</v>
      </c>
      <c r="AJ14" s="135">
        <v>26</v>
      </c>
      <c r="AK14" s="135" t="s">
        <v>256</v>
      </c>
      <c r="AL14" s="135">
        <v>28</v>
      </c>
      <c r="AM14" s="135">
        <v>29</v>
      </c>
      <c r="AN14" s="135">
        <v>30</v>
      </c>
      <c r="AO14" s="135">
        <v>31</v>
      </c>
      <c r="AP14" s="135">
        <v>32</v>
      </c>
      <c r="AQ14" s="135">
        <v>33</v>
      </c>
      <c r="AR14" s="135" t="s">
        <v>257</v>
      </c>
      <c r="AS14" s="135">
        <v>35</v>
      </c>
      <c r="AT14" s="135" t="s">
        <v>258</v>
      </c>
      <c r="AU14" s="135">
        <v>37</v>
      </c>
      <c r="AV14" s="135">
        <v>38</v>
      </c>
      <c r="AW14" s="135">
        <v>39</v>
      </c>
      <c r="AX14" s="135">
        <v>40</v>
      </c>
      <c r="AY14" s="135">
        <v>41</v>
      </c>
      <c r="AZ14" s="137" t="s">
        <v>259</v>
      </c>
      <c r="BA14" s="136">
        <v>13</v>
      </c>
      <c r="BB14" s="136">
        <v>14</v>
      </c>
      <c r="BC14" s="132">
        <v>43</v>
      </c>
      <c r="BD14" s="132">
        <v>44</v>
      </c>
      <c r="BE14" s="132">
        <v>45</v>
      </c>
      <c r="BF14" s="135" t="s">
        <v>260</v>
      </c>
      <c r="BG14" s="135">
        <v>47</v>
      </c>
      <c r="BH14" s="135" t="s">
        <v>261</v>
      </c>
      <c r="BI14" s="135">
        <v>49</v>
      </c>
      <c r="BJ14" s="135">
        <v>50</v>
      </c>
      <c r="BK14" s="135">
        <v>51</v>
      </c>
      <c r="BL14" s="135">
        <v>52</v>
      </c>
      <c r="BM14" s="135">
        <v>53</v>
      </c>
      <c r="BN14" s="135">
        <v>54</v>
      </c>
      <c r="BO14" s="135" t="s">
        <v>262</v>
      </c>
      <c r="BP14" s="135">
        <v>56</v>
      </c>
      <c r="BQ14" s="135" t="s">
        <v>263</v>
      </c>
      <c r="BR14" s="135">
        <v>58</v>
      </c>
      <c r="BS14" s="135">
        <v>59</v>
      </c>
      <c r="BT14" s="135">
        <v>60</v>
      </c>
      <c r="BU14" s="135">
        <v>61</v>
      </c>
      <c r="BV14" s="135">
        <v>62</v>
      </c>
      <c r="BW14" s="137" t="s">
        <v>264</v>
      </c>
    </row>
    <row r="15" spans="1:75" ht="38.25">
      <c r="A15" s="138" t="s">
        <v>265</v>
      </c>
      <c r="B15" s="139">
        <f>B18+B17</f>
        <v>0</v>
      </c>
      <c r="C15" s="139"/>
      <c r="D15" s="140">
        <v>491</v>
      </c>
      <c r="E15" s="140">
        <f>D15-O15</f>
        <v>41.60000000000002</v>
      </c>
      <c r="F15" s="140">
        <f aca="true" t="shared" si="0" ref="F15:AB15">F17+F18</f>
        <v>2</v>
      </c>
      <c r="G15" s="140">
        <f t="shared" si="0"/>
        <v>1</v>
      </c>
      <c r="H15" s="140">
        <f t="shared" si="0"/>
        <v>1</v>
      </c>
      <c r="I15" s="140"/>
      <c r="J15" s="140"/>
      <c r="K15" s="140"/>
      <c r="L15" s="140">
        <f>L17</f>
        <v>1</v>
      </c>
      <c r="M15" s="140"/>
      <c r="N15" s="140">
        <f t="shared" si="0"/>
        <v>885</v>
      </c>
      <c r="O15" s="140">
        <f>O17+O18</f>
        <v>449.4</v>
      </c>
      <c r="P15" s="140">
        <f t="shared" si="0"/>
        <v>390.4</v>
      </c>
      <c r="Q15" s="140">
        <f>Q17+Q18</f>
        <v>59</v>
      </c>
      <c r="R15" s="140"/>
      <c r="S15" s="140"/>
      <c r="T15" s="140"/>
      <c r="U15" s="140">
        <f>U17+U18</f>
        <v>59</v>
      </c>
      <c r="V15" s="140"/>
      <c r="W15" s="140" t="e">
        <f t="shared" si="0"/>
        <v>#REF!</v>
      </c>
      <c r="X15" s="140" t="e">
        <f t="shared" si="0"/>
        <v>#REF!</v>
      </c>
      <c r="Y15" s="140" t="e">
        <f t="shared" si="0"/>
        <v>#REF!</v>
      </c>
      <c r="Z15" s="140" t="e">
        <f t="shared" si="0"/>
        <v>#REF!</v>
      </c>
      <c r="AA15" s="140" t="e">
        <f t="shared" si="0"/>
        <v>#REF!</v>
      </c>
      <c r="AB15" s="140" t="e">
        <f t="shared" si="0"/>
        <v>#REF!</v>
      </c>
      <c r="AC15" s="140">
        <f>P15+Q15-N15</f>
        <v>-435.6</v>
      </c>
      <c r="AD15" s="139">
        <f>AD18+AD17</f>
        <v>0</v>
      </c>
      <c r="AE15" s="141"/>
      <c r="AF15" s="142" t="s">
        <v>266</v>
      </c>
      <c r="AG15" s="143">
        <v>821</v>
      </c>
      <c r="AH15" s="143">
        <v>754</v>
      </c>
      <c r="AI15" s="143">
        <f>AI17+AI18</f>
        <v>4</v>
      </c>
      <c r="AJ15" s="143">
        <f>AJ17+AJ18</f>
        <v>1</v>
      </c>
      <c r="AK15" s="143">
        <f>AK17+AK18</f>
        <v>1</v>
      </c>
      <c r="AL15" s="143"/>
      <c r="AM15" s="143">
        <f>AM17</f>
        <v>0</v>
      </c>
      <c r="AN15" s="143"/>
      <c r="AO15" s="143">
        <f>AO17</f>
        <v>1</v>
      </c>
      <c r="AP15" s="143">
        <f>AP17+AP18</f>
        <v>2</v>
      </c>
      <c r="AQ15" s="143">
        <f>AQ17+AQ18</f>
        <v>885</v>
      </c>
      <c r="AR15" s="143">
        <f>AR17+AR18</f>
        <v>735.4</v>
      </c>
      <c r="AS15" s="143">
        <f>AS17+AS18</f>
        <v>403</v>
      </c>
      <c r="AT15" s="143">
        <v>119</v>
      </c>
      <c r="AU15" s="143"/>
      <c r="AV15" s="143"/>
      <c r="AW15" s="143"/>
      <c r="AX15" s="143">
        <v>119</v>
      </c>
      <c r="AY15" s="143">
        <f>AY17+AY18</f>
        <v>214</v>
      </c>
      <c r="AZ15" s="143">
        <f>AS15+AT15-AQ15</f>
        <v>-363</v>
      </c>
      <c r="BA15" s="139">
        <f>BA18+BA17</f>
        <v>0</v>
      </c>
      <c r="BB15" s="141"/>
      <c r="BC15" s="142" t="s">
        <v>266</v>
      </c>
      <c r="BD15" s="143">
        <v>819</v>
      </c>
      <c r="BE15" s="143">
        <v>752</v>
      </c>
      <c r="BF15" s="143">
        <f>BF17+BF18</f>
        <v>4</v>
      </c>
      <c r="BG15" s="143">
        <f>BG17+BG18</f>
        <v>1</v>
      </c>
      <c r="BH15" s="143">
        <f>BH17+BH18</f>
        <v>1</v>
      </c>
      <c r="BI15" s="143"/>
      <c r="BJ15" s="143">
        <f>BJ17</f>
        <v>0</v>
      </c>
      <c r="BK15" s="143"/>
      <c r="BL15" s="143">
        <f>BL17</f>
        <v>1</v>
      </c>
      <c r="BM15" s="143">
        <f>BM17+BM18</f>
        <v>2</v>
      </c>
      <c r="BN15" s="143">
        <f>BN17+BN18</f>
        <v>885</v>
      </c>
      <c r="BO15" s="143">
        <f>BO17+BO18</f>
        <v>735.4</v>
      </c>
      <c r="BP15" s="143">
        <f>BP17+BP18</f>
        <v>403</v>
      </c>
      <c r="BQ15" s="143">
        <v>119</v>
      </c>
      <c r="BR15" s="143"/>
      <c r="BS15" s="143"/>
      <c r="BT15" s="143"/>
      <c r="BU15" s="143">
        <v>119</v>
      </c>
      <c r="BV15" s="143">
        <f>BV17+BV18</f>
        <v>214</v>
      </c>
      <c r="BW15" s="143">
        <f>BP15+BQ15-BN15</f>
        <v>-363</v>
      </c>
    </row>
    <row r="16" spans="1:75" ht="15.75">
      <c r="A16" s="144" t="s">
        <v>267</v>
      </c>
      <c r="B16" s="144"/>
      <c r="C16" s="144"/>
      <c r="D16" s="145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7"/>
      <c r="Y16" s="147"/>
      <c r="Z16" s="146"/>
      <c r="AA16" s="146"/>
      <c r="AB16" s="148"/>
      <c r="AC16" s="140"/>
      <c r="AD16" s="149"/>
      <c r="AE16" s="149"/>
      <c r="AF16" s="144" t="s">
        <v>267</v>
      </c>
      <c r="AG16" s="144"/>
      <c r="AH16" s="144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1"/>
      <c r="BA16" s="149"/>
      <c r="BB16" s="149"/>
      <c r="BC16" s="144" t="s">
        <v>267</v>
      </c>
      <c r="BD16" s="144"/>
      <c r="BE16" s="144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</row>
    <row r="17" spans="1:75" ht="39.75" customHeight="1">
      <c r="A17" s="138" t="s">
        <v>268</v>
      </c>
      <c r="B17" s="138"/>
      <c r="C17" s="133"/>
      <c r="D17" s="152"/>
      <c r="E17" s="152"/>
      <c r="F17" s="146">
        <f>G17+M17+H17</f>
        <v>2</v>
      </c>
      <c r="G17" s="146">
        <v>1</v>
      </c>
      <c r="H17" s="146">
        <v>1</v>
      </c>
      <c r="I17" s="146"/>
      <c r="J17" s="146"/>
      <c r="K17" s="146"/>
      <c r="L17" s="146">
        <v>1</v>
      </c>
      <c r="M17" s="146"/>
      <c r="N17" s="146">
        <v>680</v>
      </c>
      <c r="O17" s="146">
        <f>P17+Q17</f>
        <v>345</v>
      </c>
      <c r="P17" s="146">
        <v>300</v>
      </c>
      <c r="Q17" s="146">
        <f>U17</f>
        <v>45</v>
      </c>
      <c r="R17" s="146"/>
      <c r="S17" s="146"/>
      <c r="T17" s="146"/>
      <c r="U17" s="146">
        <v>45</v>
      </c>
      <c r="V17" s="146"/>
      <c r="W17" s="146" t="e">
        <f>'[1]Ахтуб.'!M13+'[1]Волод.'!M13+'[1]Енот.'!M13+'[1]Икрянин.'!M13+'[1]Камыз.'!M13+'[1]Красн.'!M13+'[1]Лиман.'!M13+'[1]Нарим.'!M13+'[1]Приволж.'!M13+'[1]Хараб.'!M13+'[1]Чернояр.'!M13+'[1]Астр.'!M13+'[1]Знам.'!M13</f>
        <v>#REF!</v>
      </c>
      <c r="X17" s="146" t="e">
        <f>'[1]Ахтуб.'!N13+'[1]Волод.'!N13+'[1]Енот.'!N13+'[1]Икрянин.'!N13+'[1]Камыз.'!N13+'[1]Красн.'!N13+'[1]Лиман.'!N13+'[1]Нарим.'!N13+'[1]Приволж.'!N13+'[1]Хараб.'!N13+'[1]Чернояр.'!N13+'[1]Астр.'!N13+'[1]Знам.'!N13</f>
        <v>#REF!</v>
      </c>
      <c r="Y17" s="146" t="e">
        <f>'[1]Ахтуб.'!O13+'[1]Волод.'!O13+'[1]Енот.'!O13+'[1]Икрянин.'!O13+'[1]Камыз.'!O13+'[1]Красн.'!O13+'[1]Лиман.'!O13+'[1]Нарим.'!O13+'[1]Приволж.'!O13+'[1]Хараб.'!O13+'[1]Чернояр.'!O13+'[1]Астр.'!O13+'[1]Знам.'!O13</f>
        <v>#REF!</v>
      </c>
      <c r="Z17" s="146" t="e">
        <f>'[1]Ахтуб.'!P13+'[1]Волод.'!P13+'[1]Енот.'!P13+'[1]Икрянин.'!P13+'[1]Камыз.'!P13+'[1]Красн.'!P13+'[1]Лиман.'!P13+'[1]Нарим.'!P13+'[1]Приволж.'!P13+'[1]Хараб.'!P13+'[1]Чернояр.'!P13+'[1]Астр.'!P13+'[1]Знам.'!P13</f>
        <v>#REF!</v>
      </c>
      <c r="AA17" s="146" t="e">
        <f>'[1]Ахтуб.'!Q13+'[1]Волод.'!Q13+'[1]Енот.'!Q13+'[1]Икрянин.'!Q13+'[1]Камыз.'!Q13+'[1]Красн.'!Q13+'[1]Лиман.'!Q13+'[1]Нарим.'!Q13+'[1]Приволж.'!Q13+'[1]Хараб.'!Q13+'[1]Чернояр.'!Q13+'[1]Астр.'!Q13+'[1]Знам.'!Q13</f>
        <v>#REF!</v>
      </c>
      <c r="AB17" s="146" t="e">
        <f>'[1]Ахтуб.'!R13+'[1]Волод.'!R13+'[1]Енот.'!R13+'[1]Икрянин.'!R13+'[1]Камыз.'!R13+'[1]Красн.'!R13+'[1]Лиман.'!R13+'[1]Нарим.'!R13+'[1]Приволж.'!R13+'[1]Хараб.'!R13+'[1]Чернояр.'!R13+'[1]Астр.'!R13+'[1]Знам.'!R13</f>
        <v>#REF!</v>
      </c>
      <c r="AC17" s="146"/>
      <c r="AD17" s="141"/>
      <c r="AE17" s="141"/>
      <c r="AF17" s="138" t="s">
        <v>268</v>
      </c>
      <c r="AG17" s="138"/>
      <c r="AH17" s="138"/>
      <c r="AI17" s="153">
        <f>AJ17+AP17+AK17</f>
        <v>4</v>
      </c>
      <c r="AJ17" s="153">
        <v>1</v>
      </c>
      <c r="AK17" s="153">
        <f>AM17+AO17</f>
        <v>1</v>
      </c>
      <c r="AL17" s="153"/>
      <c r="AM17" s="153"/>
      <c r="AN17" s="153"/>
      <c r="AO17" s="153">
        <v>1</v>
      </c>
      <c r="AP17" s="153">
        <v>2</v>
      </c>
      <c r="AQ17" s="153">
        <v>680</v>
      </c>
      <c r="AR17" s="153">
        <f>AS17+AT17+AY17</f>
        <v>563.9</v>
      </c>
      <c r="AS17" s="153">
        <v>309</v>
      </c>
      <c r="AT17" s="153">
        <f>AU17+AV17+AW17+AX17</f>
        <v>90.9</v>
      </c>
      <c r="AU17" s="153"/>
      <c r="AV17" s="153"/>
      <c r="AW17" s="153"/>
      <c r="AX17" s="153">
        <v>90.9</v>
      </c>
      <c r="AY17" s="153">
        <v>164</v>
      </c>
      <c r="AZ17" s="150"/>
      <c r="BA17" s="141"/>
      <c r="BB17" s="141"/>
      <c r="BC17" s="138" t="s">
        <v>268</v>
      </c>
      <c r="BD17" s="138"/>
      <c r="BE17" s="138"/>
      <c r="BF17" s="153">
        <f>BG17+BM17+BH17</f>
        <v>4</v>
      </c>
      <c r="BG17" s="153">
        <v>1</v>
      </c>
      <c r="BH17" s="153">
        <f>BJ17+BL17</f>
        <v>1</v>
      </c>
      <c r="BI17" s="153"/>
      <c r="BJ17" s="153"/>
      <c r="BK17" s="153"/>
      <c r="BL17" s="153">
        <v>1</v>
      </c>
      <c r="BM17" s="153">
        <v>2</v>
      </c>
      <c r="BN17" s="153">
        <v>680</v>
      </c>
      <c r="BO17" s="153">
        <f>BP17+BQ17+BV17</f>
        <v>563.9</v>
      </c>
      <c r="BP17" s="153">
        <v>309</v>
      </c>
      <c r="BQ17" s="153">
        <f>BR17+BS17+BT17+BU17</f>
        <v>90.9</v>
      </c>
      <c r="BR17" s="153"/>
      <c r="BS17" s="153"/>
      <c r="BT17" s="153"/>
      <c r="BU17" s="153">
        <v>90.9</v>
      </c>
      <c r="BV17" s="153">
        <v>164</v>
      </c>
      <c r="BW17" s="150"/>
    </row>
    <row r="18" spans="1:75" ht="57" customHeight="1" thickBot="1">
      <c r="A18" s="138" t="s">
        <v>269</v>
      </c>
      <c r="B18" s="154"/>
      <c r="C18" s="133"/>
      <c r="D18" s="152"/>
      <c r="E18" s="152"/>
      <c r="F18" s="146"/>
      <c r="G18" s="146"/>
      <c r="H18" s="146"/>
      <c r="I18" s="146"/>
      <c r="J18" s="146"/>
      <c r="K18" s="146"/>
      <c r="L18" s="146"/>
      <c r="M18" s="146"/>
      <c r="N18" s="146">
        <v>205</v>
      </c>
      <c r="O18" s="146">
        <f>P18+Q18</f>
        <v>104.4</v>
      </c>
      <c r="P18" s="146">
        <v>90.4</v>
      </c>
      <c r="Q18" s="146">
        <f>U18</f>
        <v>14</v>
      </c>
      <c r="R18" s="146"/>
      <c r="S18" s="146"/>
      <c r="T18" s="146"/>
      <c r="U18" s="146">
        <v>14</v>
      </c>
      <c r="V18" s="146"/>
      <c r="W18" s="146"/>
      <c r="X18" s="146"/>
      <c r="Y18" s="146"/>
      <c r="Z18" s="146"/>
      <c r="AA18" s="146"/>
      <c r="AB18" s="146"/>
      <c r="AC18" s="146"/>
      <c r="AD18" s="141"/>
      <c r="AE18" s="155"/>
      <c r="AF18" s="138" t="s">
        <v>269</v>
      </c>
      <c r="AG18" s="138"/>
      <c r="AH18" s="138"/>
      <c r="AI18" s="153">
        <f>AJ18+AP18+AK18</f>
        <v>0</v>
      </c>
      <c r="AJ18" s="150"/>
      <c r="AK18" s="150"/>
      <c r="AL18" s="150"/>
      <c r="AM18" s="150"/>
      <c r="AN18" s="150"/>
      <c r="AO18" s="150"/>
      <c r="AP18" s="150"/>
      <c r="AQ18" s="153">
        <v>205</v>
      </c>
      <c r="AR18" s="153">
        <f>AS18+AT18+AY18</f>
        <v>171.5</v>
      </c>
      <c r="AS18" s="153">
        <v>94</v>
      </c>
      <c r="AT18" s="153">
        <f>AU18+AV18+AW18+AX18</f>
        <v>27.5</v>
      </c>
      <c r="AU18" s="150"/>
      <c r="AV18" s="150"/>
      <c r="AW18" s="150"/>
      <c r="AX18" s="150">
        <v>27.5</v>
      </c>
      <c r="AY18" s="153">
        <v>50</v>
      </c>
      <c r="AZ18" s="150"/>
      <c r="BA18" s="141"/>
      <c r="BB18" s="155"/>
      <c r="BC18" s="138" t="s">
        <v>269</v>
      </c>
      <c r="BD18" s="138"/>
      <c r="BE18" s="138"/>
      <c r="BF18" s="153">
        <f>BG18+BM18+BH18</f>
        <v>0</v>
      </c>
      <c r="BG18" s="150"/>
      <c r="BH18" s="150"/>
      <c r="BI18" s="150"/>
      <c r="BJ18" s="150"/>
      <c r="BK18" s="150"/>
      <c r="BL18" s="150"/>
      <c r="BM18" s="150"/>
      <c r="BN18" s="153">
        <v>205</v>
      </c>
      <c r="BO18" s="153">
        <f>BP18+BQ18+BV18</f>
        <v>171.5</v>
      </c>
      <c r="BP18" s="153">
        <v>94</v>
      </c>
      <c r="BQ18" s="153">
        <f>BR18+BS18+BT18+BU18</f>
        <v>27.5</v>
      </c>
      <c r="BR18" s="150"/>
      <c r="BS18" s="150"/>
      <c r="BT18" s="150"/>
      <c r="BU18" s="150">
        <v>27.5</v>
      </c>
      <c r="BV18" s="153">
        <v>50</v>
      </c>
      <c r="BW18" s="150"/>
    </row>
    <row r="19" spans="1:51" ht="17.25" customHeight="1" hidden="1">
      <c r="A19" s="156" t="s">
        <v>270</v>
      </c>
      <c r="B19" s="157"/>
      <c r="C19" s="158"/>
      <c r="D19" s="158"/>
      <c r="E19" s="158"/>
      <c r="F19" s="159">
        <f>G19+M19+H19</f>
        <v>1</v>
      </c>
      <c r="G19" s="160">
        <v>1</v>
      </c>
      <c r="H19" s="160">
        <v>0</v>
      </c>
      <c r="I19" s="160"/>
      <c r="J19" s="160"/>
      <c r="K19" s="160"/>
      <c r="L19" s="160"/>
      <c r="M19" s="160">
        <v>0</v>
      </c>
      <c r="N19" s="161"/>
      <c r="O19" s="160">
        <f>SUM(P19:V19)</f>
        <v>964</v>
      </c>
      <c r="P19" s="162">
        <v>964</v>
      </c>
      <c r="Q19" s="160"/>
      <c r="R19" s="160"/>
      <c r="S19" s="160"/>
      <c r="T19" s="160"/>
      <c r="U19" s="160"/>
      <c r="V19" s="160"/>
      <c r="W19" s="163"/>
      <c r="X19" s="164"/>
      <c r="Y19" s="164"/>
      <c r="Z19" s="165"/>
      <c r="AA19" s="166"/>
      <c r="AB19" s="167"/>
      <c r="AC19" s="159"/>
      <c r="AD19" s="168"/>
      <c r="AE19" s="168"/>
      <c r="AF19" s="168"/>
      <c r="AG19" s="168"/>
      <c r="AH19" s="168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59" t="e">
        <f>'[1]Ахтуб.'!AB15+'[1]Волод.'!AB15+'[1]Енот.'!AB15+'[1]Икрянин.'!AB15+'[1]Камыз.'!AB15+'[1]Красн.'!AB15+'[1]Лиман.'!AB15+'[1]Нарим.'!AB15+'[1]Приволж.'!AB15+'[1]Хараб.'!AB15+'[1]Чернояр.'!AB15+'[1]Астр.'!AB15+'[1]Знам.'!AB15</f>
        <v>#REF!</v>
      </c>
      <c r="AT19" s="159" t="e">
        <f>'[1]Ахтуб.'!AC15+'[1]Волод.'!AC15+'[1]Енот.'!AC15+'[1]Икрянин.'!AC15+'[1]Камыз.'!AC15+'[1]Красн.'!AC15+'[1]Лиман.'!AC15+'[1]Нарим.'!AC15+'[1]Приволж.'!AC15+'[1]Хараб.'!AC15+'[1]Чернояр.'!AC15+'[1]Астр.'!AC15+'[1]Знам.'!AC15</f>
        <v>#REF!</v>
      </c>
      <c r="AU19" s="159"/>
      <c r="AV19" s="159"/>
      <c r="AW19" s="159"/>
      <c r="AX19" s="159"/>
      <c r="AY19" s="159" t="e">
        <f>'[1]Ахтуб.'!AD15+'[1]Волод.'!AD15+'[1]Енот.'!AD15+'[1]Икрянин.'!AD15+'[1]Камыз.'!AD15+'[1]Красн.'!AD15+'[1]Лиман.'!AD15+'[1]Нарим.'!AD15+'[1]Приволж.'!AD15+'[1]Хараб.'!AD15+'[1]Чернояр.'!AD15+'[1]Астр.'!AD15+'[1]Знам.'!AD15</f>
        <v>#REF!</v>
      </c>
    </row>
    <row r="20" spans="1:51" ht="17.25" customHeight="1" hidden="1">
      <c r="A20" s="156" t="s">
        <v>271</v>
      </c>
      <c r="B20" s="157"/>
      <c r="C20" s="158"/>
      <c r="D20" s="158"/>
      <c r="E20" s="158"/>
      <c r="F20" s="169"/>
      <c r="G20" s="160"/>
      <c r="H20" s="160"/>
      <c r="I20" s="160"/>
      <c r="J20" s="160"/>
      <c r="K20" s="160"/>
      <c r="L20" s="160"/>
      <c r="M20" s="160"/>
      <c r="N20" s="161"/>
      <c r="O20" s="150">
        <f>O19*34.2%</f>
        <v>329.68800000000005</v>
      </c>
      <c r="P20" s="150">
        <f>P19*34.2%</f>
        <v>329.68800000000005</v>
      </c>
      <c r="Q20" s="150">
        <f>Q19*34.2%</f>
        <v>0</v>
      </c>
      <c r="R20" s="150"/>
      <c r="S20" s="150"/>
      <c r="T20" s="150"/>
      <c r="U20" s="150"/>
      <c r="V20" s="150">
        <f>V19*34.2%</f>
        <v>0</v>
      </c>
      <c r="W20" s="170"/>
      <c r="X20" s="171"/>
      <c r="Y20" s="171"/>
      <c r="Z20" s="172"/>
      <c r="AA20" s="173"/>
      <c r="AB20" s="174"/>
      <c r="AC20" s="159"/>
      <c r="AD20" s="168"/>
      <c r="AE20" s="168"/>
      <c r="AF20" s="168"/>
      <c r="AG20" s="168"/>
      <c r="AH20" s="168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59"/>
      <c r="AT20" s="159"/>
      <c r="AU20" s="159"/>
      <c r="AV20" s="159"/>
      <c r="AW20" s="159"/>
      <c r="AX20" s="159"/>
      <c r="AY20" s="159"/>
    </row>
    <row r="21" spans="1:51" ht="12.75" customHeight="1" hidden="1">
      <c r="A21" s="175" t="s">
        <v>272</v>
      </c>
      <c r="B21" s="176"/>
      <c r="C21" s="144"/>
      <c r="D21" s="144"/>
      <c r="E21" s="144"/>
      <c r="F21" s="169">
        <f>G21+M21+H21</f>
        <v>4</v>
      </c>
      <c r="G21" s="150">
        <v>0</v>
      </c>
      <c r="H21" s="150">
        <v>2</v>
      </c>
      <c r="I21" s="150"/>
      <c r="J21" s="150"/>
      <c r="K21" s="150"/>
      <c r="L21" s="150"/>
      <c r="M21" s="150">
        <v>2</v>
      </c>
      <c r="N21" s="177"/>
      <c r="O21" s="150">
        <f>SUM(P21:V21)</f>
        <v>479</v>
      </c>
      <c r="P21" s="178">
        <v>0</v>
      </c>
      <c r="Q21" s="150">
        <v>298</v>
      </c>
      <c r="R21" s="150"/>
      <c r="S21" s="150"/>
      <c r="T21" s="150"/>
      <c r="U21" s="150"/>
      <c r="V21" s="150">
        <v>181</v>
      </c>
      <c r="W21" s="179"/>
      <c r="X21" s="180"/>
      <c r="Y21" s="180"/>
      <c r="Z21" s="181"/>
      <c r="AA21" s="182"/>
      <c r="AB21" s="183"/>
      <c r="AC21" s="169"/>
      <c r="AD21" s="184"/>
      <c r="AE21" s="184"/>
      <c r="AF21" s="184"/>
      <c r="AG21" s="184"/>
      <c r="AH21" s="184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69" t="e">
        <f>'[1]Ахтуб.'!AB16+'[1]Волод.'!AB16+'[1]Енот.'!AB16+'[1]Икрянин.'!AB16+'[1]Камыз.'!AB16+'[1]Красн.'!AB17+'[1]Лиман.'!AB16+'[1]Нарим.'!AB16+'[1]Приволж.'!AB16+'[1]Хараб.'!AB16+'[1]Чернояр.'!AB16+'[1]Астр.'!AB16+'[1]Знам.'!AB16</f>
        <v>#REF!</v>
      </c>
      <c r="AT21" s="169" t="e">
        <f>'[1]Ахтуб.'!AC16+'[1]Волод.'!AC16+'[1]Енот.'!AC16+'[1]Икрянин.'!AC16+'[1]Камыз.'!AC16+'[1]Красн.'!AC17+'[1]Лиман.'!AC16+'[1]Нарим.'!AC16+'[1]Приволж.'!AC16+'[1]Хараб.'!AC16+'[1]Чернояр.'!AC16+'[1]Астр.'!AC16+'[1]Знам.'!AC16</f>
        <v>#REF!</v>
      </c>
      <c r="AU21" s="169"/>
      <c r="AV21" s="169"/>
      <c r="AW21" s="169"/>
      <c r="AX21" s="169"/>
      <c r="AY21" s="169" t="e">
        <f>'[1]Ахтуб.'!AD16+'[1]Волод.'!AD16+'[1]Енот.'!AD16+'[1]Икрянин.'!AD16+'[1]Камыз.'!AD16+'[1]Красн.'!AD17+'[1]Лиман.'!AD16+'[1]Нарим.'!AD16+'[1]Приволж.'!AD16+'[1]Хараб.'!AD16+'[1]Чернояр.'!AD16+'[1]Астр.'!AD16+'[1]Знам.'!AD16</f>
        <v>#REF!</v>
      </c>
    </row>
    <row r="22" spans="1:51" ht="24.75" customHeight="1" hidden="1">
      <c r="A22" s="156" t="s">
        <v>271</v>
      </c>
      <c r="B22" s="176"/>
      <c r="C22" s="144"/>
      <c r="D22" s="144"/>
      <c r="E22" s="144"/>
      <c r="F22" s="169"/>
      <c r="G22" s="150"/>
      <c r="H22" s="150"/>
      <c r="I22" s="150"/>
      <c r="J22" s="150"/>
      <c r="K22" s="150"/>
      <c r="L22" s="150"/>
      <c r="M22" s="150"/>
      <c r="N22" s="177"/>
      <c r="O22" s="150">
        <f>O21*34.2%</f>
        <v>163.818</v>
      </c>
      <c r="P22" s="178">
        <v>0</v>
      </c>
      <c r="Q22" s="150">
        <f>Q21*34.2%</f>
        <v>101.91600000000001</v>
      </c>
      <c r="R22" s="150"/>
      <c r="S22" s="150"/>
      <c r="T22" s="150"/>
      <c r="U22" s="150"/>
      <c r="V22" s="150">
        <f>V21*34.2%</f>
        <v>61.90200000000001</v>
      </c>
      <c r="W22" s="185"/>
      <c r="X22" s="186"/>
      <c r="Y22" s="186"/>
      <c r="Z22" s="187"/>
      <c r="AA22" s="188"/>
      <c r="AB22" s="189"/>
      <c r="AC22" s="169"/>
      <c r="AD22" s="184"/>
      <c r="AE22" s="184"/>
      <c r="AF22" s="184"/>
      <c r="AG22" s="184"/>
      <c r="AH22" s="184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69"/>
      <c r="AT22" s="169"/>
      <c r="AU22" s="169"/>
      <c r="AV22" s="169"/>
      <c r="AW22" s="169"/>
      <c r="AX22" s="169"/>
      <c r="AY22" s="169"/>
    </row>
    <row r="23" spans="1:51" ht="15.75" hidden="1" thickBot="1">
      <c r="A23" s="175" t="s">
        <v>273</v>
      </c>
      <c r="B23" s="176"/>
      <c r="C23" s="144"/>
      <c r="D23" s="144"/>
      <c r="E23" s="144"/>
      <c r="F23" s="169">
        <f>G23+M23+H23</f>
        <v>95</v>
      </c>
      <c r="G23" s="190">
        <v>0</v>
      </c>
      <c r="H23" s="190">
        <v>20</v>
      </c>
      <c r="I23" s="190"/>
      <c r="J23" s="190"/>
      <c r="K23" s="190"/>
      <c r="L23" s="190"/>
      <c r="M23" s="190">
        <v>75</v>
      </c>
      <c r="N23" s="191"/>
      <c r="O23" s="150">
        <f>SUM(P23:V23)</f>
        <v>11916</v>
      </c>
      <c r="P23" s="192">
        <v>0</v>
      </c>
      <c r="Q23" s="190">
        <v>5393</v>
      </c>
      <c r="R23" s="190"/>
      <c r="S23" s="190"/>
      <c r="T23" s="190"/>
      <c r="U23" s="190"/>
      <c r="V23" s="190">
        <v>6523</v>
      </c>
      <c r="W23" s="193"/>
      <c r="X23" s="194"/>
      <c r="Y23" s="194"/>
      <c r="Z23" s="190"/>
      <c r="AA23" s="195"/>
      <c r="AB23" s="196"/>
      <c r="AC23" s="169"/>
      <c r="AD23" s="197"/>
      <c r="AE23" s="197"/>
      <c r="AF23" s="197"/>
      <c r="AG23" s="197"/>
      <c r="AH23" s="197"/>
      <c r="AI23" s="150"/>
      <c r="AJ23" s="190"/>
      <c r="AK23" s="190"/>
      <c r="AL23" s="190"/>
      <c r="AM23" s="190"/>
      <c r="AN23" s="190"/>
      <c r="AO23" s="190"/>
      <c r="AP23" s="190"/>
      <c r="AQ23" s="190"/>
      <c r="AR23" s="150"/>
      <c r="AS23" s="169" t="e">
        <f>'[1]Ахтуб.'!AB17+'[1]Волод.'!AB17+'[1]Енот.'!AB17+'[1]Икрянин.'!AB17+'[1]Камыз.'!AB17+'[1]Красн.'!AB18+'[1]Лиман.'!AB17+'[1]Нарим.'!AB17+'[1]Приволж.'!AB17+'[1]Хараб.'!AB17+'[1]Чернояр.'!AB17+'[1]Астр.'!AB17+'[1]Знам.'!AB17</f>
        <v>#REF!</v>
      </c>
      <c r="AT23" s="169" t="e">
        <f>'[1]Ахтуб.'!AC17+'[1]Волод.'!AC17+'[1]Енот.'!AC17+'[1]Икрянин.'!AC17+'[1]Камыз.'!AC17+'[1]Красн.'!AC18+'[1]Лиман.'!AC17+'[1]Нарим.'!AC17+'[1]Приволж.'!AC17+'[1]Хараб.'!AC17+'[1]Чернояр.'!AC17+'[1]Астр.'!AC17+'[1]Знам.'!AC17</f>
        <v>#REF!</v>
      </c>
      <c r="AU23" s="169"/>
      <c r="AV23" s="169"/>
      <c r="AW23" s="169"/>
      <c r="AX23" s="169"/>
      <c r="AY23" s="169" t="e">
        <f>'[1]Ахтуб.'!AD17+'[1]Волод.'!AD17+'[1]Енот.'!AD17+'[1]Икрянин.'!AD17+'[1]Камыз.'!AD17+'[1]Красн.'!AD18+'[1]Лиман.'!AD17+'[1]Нарим.'!AD17+'[1]Приволж.'!AD17+'[1]Хараб.'!AD17+'[1]Чернояр.'!AD17+'[1]Астр.'!AD17+'[1]Знам.'!AD17</f>
        <v>#REF!</v>
      </c>
    </row>
    <row r="24" spans="1:51" ht="15.75" hidden="1" thickBot="1">
      <c r="A24" s="156" t="s">
        <v>271</v>
      </c>
      <c r="B24" s="176"/>
      <c r="C24" s="144"/>
      <c r="D24" s="144"/>
      <c r="E24" s="144"/>
      <c r="F24" s="169"/>
      <c r="G24" s="190"/>
      <c r="H24" s="190"/>
      <c r="I24" s="190"/>
      <c r="J24" s="190"/>
      <c r="K24" s="190"/>
      <c r="L24" s="190"/>
      <c r="M24" s="190"/>
      <c r="N24" s="191"/>
      <c r="O24" s="150">
        <f>O23*34.2%</f>
        <v>4075.2720000000004</v>
      </c>
      <c r="P24" s="192">
        <v>0</v>
      </c>
      <c r="Q24" s="150">
        <f>Q23*34.2%</f>
        <v>1844.4060000000002</v>
      </c>
      <c r="R24" s="150"/>
      <c r="S24" s="150"/>
      <c r="T24" s="150"/>
      <c r="U24" s="150"/>
      <c r="V24" s="150">
        <f>V23*34.2%</f>
        <v>2230.866</v>
      </c>
      <c r="W24" s="193"/>
      <c r="X24" s="194"/>
      <c r="Y24" s="194"/>
      <c r="Z24" s="190"/>
      <c r="AA24" s="195"/>
      <c r="AB24" s="196"/>
      <c r="AC24" s="169"/>
      <c r="AD24" s="197"/>
      <c r="AE24" s="197"/>
      <c r="AF24" s="197"/>
      <c r="AG24" s="197"/>
      <c r="AH24" s="197"/>
      <c r="AI24" s="150"/>
      <c r="AJ24" s="190"/>
      <c r="AK24" s="190"/>
      <c r="AL24" s="190"/>
      <c r="AM24" s="190"/>
      <c r="AN24" s="190"/>
      <c r="AO24" s="190"/>
      <c r="AP24" s="190"/>
      <c r="AQ24" s="190"/>
      <c r="AR24" s="150"/>
      <c r="AS24" s="169"/>
      <c r="AT24" s="169"/>
      <c r="AU24" s="169"/>
      <c r="AV24" s="169"/>
      <c r="AW24" s="169"/>
      <c r="AX24" s="169"/>
      <c r="AY24" s="169"/>
    </row>
    <row r="25" spans="1:51" ht="26.25" hidden="1" thickBot="1">
      <c r="A25" s="175" t="s">
        <v>274</v>
      </c>
      <c r="B25" s="176"/>
      <c r="C25" s="144"/>
      <c r="D25" s="144"/>
      <c r="E25" s="144"/>
      <c r="F25" s="169">
        <f>G25+M25+H25</f>
        <v>12</v>
      </c>
      <c r="G25" s="150">
        <v>0</v>
      </c>
      <c r="H25" s="150">
        <v>4</v>
      </c>
      <c r="I25" s="150"/>
      <c r="J25" s="150"/>
      <c r="K25" s="150"/>
      <c r="L25" s="150"/>
      <c r="M25" s="150">
        <v>8</v>
      </c>
      <c r="N25" s="177"/>
      <c r="O25" s="150">
        <f>SUM(P25:V25)</f>
        <v>2422</v>
      </c>
      <c r="P25" s="192">
        <v>0</v>
      </c>
      <c r="Q25" s="150">
        <v>1173</v>
      </c>
      <c r="R25" s="150"/>
      <c r="S25" s="150"/>
      <c r="T25" s="150"/>
      <c r="U25" s="150"/>
      <c r="V25" s="150">
        <v>1249</v>
      </c>
      <c r="W25" s="198"/>
      <c r="X25" s="199"/>
      <c r="Y25" s="199"/>
      <c r="Z25" s="150"/>
      <c r="AA25" s="200"/>
      <c r="AB25" s="201"/>
      <c r="AC25" s="169"/>
      <c r="AD25" s="202"/>
      <c r="AE25" s="202"/>
      <c r="AF25" s="202"/>
      <c r="AG25" s="202"/>
      <c r="AH25" s="202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69" t="e">
        <f>'[1]Ахтуб.'!AB18+'[1]Волод.'!AB18+'[1]Енот.'!AB18+'[1]Икрянин.'!AB18+'[1]Камыз.'!AB18+'[1]Красн.'!AB19+'[1]Лиман.'!AB18+'[1]Нарим.'!AB18+'[1]Приволж.'!AB18+'[1]Хараб.'!AB18+'[1]Чернояр.'!AB18+'[1]Астр.'!AB18+'[1]Знам.'!AB18</f>
        <v>#REF!</v>
      </c>
      <c r="AT25" s="169" t="e">
        <f>'[1]Ахтуб.'!AC18+'[1]Волод.'!AC18+'[1]Енот.'!AC18+'[1]Икрянин.'!AC18+'[1]Камыз.'!AC18+'[1]Красн.'!AC19+'[1]Лиман.'!AC18+'[1]Нарим.'!AC18+'[1]Приволж.'!AC18+'[1]Хараб.'!AC18+'[1]Чернояр.'!AC18+'[1]Астр.'!AC18+'[1]Знам.'!AC18</f>
        <v>#REF!</v>
      </c>
      <c r="AU25" s="169"/>
      <c r="AV25" s="169"/>
      <c r="AW25" s="169"/>
      <c r="AX25" s="169"/>
      <c r="AY25" s="169" t="e">
        <f>'[1]Ахтуб.'!AD18+'[1]Волод.'!AD18+'[1]Енот.'!AD18+'[1]Икрянин.'!AD18+'[1]Камыз.'!AD18+'[1]Красн.'!AD19+'[1]Лиман.'!AD18+'[1]Нарим.'!AD18+'[1]Приволж.'!AD18+'[1]Хараб.'!AD18+'[1]Чернояр.'!AD18+'[1]Астр.'!AD18+'[1]Знам.'!AD18</f>
        <v>#REF!</v>
      </c>
    </row>
    <row r="26" spans="1:51" ht="15.75" hidden="1" thickBot="1">
      <c r="A26" s="156" t="s">
        <v>271</v>
      </c>
      <c r="B26" s="176"/>
      <c r="C26" s="144"/>
      <c r="D26" s="144"/>
      <c r="E26" s="144"/>
      <c r="F26" s="169"/>
      <c r="G26" s="150"/>
      <c r="H26" s="150"/>
      <c r="I26" s="150"/>
      <c r="J26" s="150"/>
      <c r="K26" s="150"/>
      <c r="L26" s="150"/>
      <c r="M26" s="150"/>
      <c r="N26" s="177"/>
      <c r="O26" s="150">
        <f>O25*34.2%</f>
        <v>828.3240000000001</v>
      </c>
      <c r="P26" s="192">
        <v>0</v>
      </c>
      <c r="Q26" s="150">
        <f>Q25*34.2%</f>
        <v>401.16600000000005</v>
      </c>
      <c r="R26" s="150"/>
      <c r="S26" s="150"/>
      <c r="T26" s="150"/>
      <c r="U26" s="150"/>
      <c r="V26" s="150">
        <f>V25*34.2%</f>
        <v>427.158</v>
      </c>
      <c r="W26" s="203"/>
      <c r="X26" s="204"/>
      <c r="Y26" s="204"/>
      <c r="Z26" s="205"/>
      <c r="AA26" s="206"/>
      <c r="AB26" s="207"/>
      <c r="AC26" s="169"/>
      <c r="AD26" s="208"/>
      <c r="AE26" s="208"/>
      <c r="AF26" s="208"/>
      <c r="AG26" s="208"/>
      <c r="AH26" s="208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69"/>
      <c r="AT26" s="169"/>
      <c r="AU26" s="169"/>
      <c r="AV26" s="169"/>
      <c r="AW26" s="169"/>
      <c r="AX26" s="169"/>
      <c r="AY26" s="169"/>
    </row>
    <row r="27" spans="1:51" ht="15.75" hidden="1" thickBot="1">
      <c r="A27" s="175" t="s">
        <v>275</v>
      </c>
      <c r="B27" s="176"/>
      <c r="C27" s="144"/>
      <c r="D27" s="144"/>
      <c r="E27" s="144"/>
      <c r="F27" s="169">
        <f>G27+M27+H27</f>
        <v>12</v>
      </c>
      <c r="G27" s="150">
        <v>0</v>
      </c>
      <c r="H27" s="150">
        <v>2</v>
      </c>
      <c r="I27" s="150"/>
      <c r="J27" s="150"/>
      <c r="K27" s="150"/>
      <c r="L27" s="150"/>
      <c r="M27" s="150">
        <v>10</v>
      </c>
      <c r="N27" s="177"/>
      <c r="O27" s="150">
        <f>SUM(P27:V27)</f>
        <v>1763</v>
      </c>
      <c r="P27" s="192">
        <v>0</v>
      </c>
      <c r="Q27" s="150">
        <v>548</v>
      </c>
      <c r="R27" s="150"/>
      <c r="S27" s="150"/>
      <c r="T27" s="150"/>
      <c r="U27" s="150"/>
      <c r="V27" s="150">
        <v>1215</v>
      </c>
      <c r="W27" s="209"/>
      <c r="X27" s="210"/>
      <c r="Y27" s="210"/>
      <c r="Z27" s="211"/>
      <c r="AA27" s="212"/>
      <c r="AB27" s="213"/>
      <c r="AC27" s="169"/>
      <c r="AD27" s="208"/>
      <c r="AE27" s="208"/>
      <c r="AF27" s="208"/>
      <c r="AG27" s="208"/>
      <c r="AH27" s="208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69" t="e">
        <f>'[1]Ахтуб.'!AB19+'[1]Волод.'!AB19+'[1]Енот.'!AB19+'[1]Икрянин.'!AB19+'[1]Камыз.'!AB19+'[1]Красн.'!AB20+'[1]Лиман.'!AB19+'[1]Нарим.'!AB19+'[1]Приволж.'!AB19+'[1]Хараб.'!AB19+'[1]Чернояр.'!AB19+'[1]Астр.'!AB19+'[1]Знам.'!AB19</f>
        <v>#REF!</v>
      </c>
      <c r="AT27" s="169" t="e">
        <f>'[1]Ахтуб.'!AC19+'[1]Волод.'!AC19+'[1]Енот.'!AC19+'[1]Икрянин.'!AC19+'[1]Камыз.'!AC19+'[1]Красн.'!AC20+'[1]Лиман.'!AC19+'[1]Нарим.'!AC19+'[1]Приволж.'!AC19+'[1]Хараб.'!AC19+'[1]Чернояр.'!AC19+'[1]Астр.'!AC19+'[1]Знам.'!AC19</f>
        <v>#REF!</v>
      </c>
      <c r="AU27" s="169"/>
      <c r="AV27" s="169"/>
      <c r="AW27" s="169"/>
      <c r="AX27" s="169"/>
      <c r="AY27" s="169" t="e">
        <f>'[1]Ахтуб.'!AD19+'[1]Волод.'!AD19+'[1]Енот.'!AD19+'[1]Икрянин.'!AD19+'[1]Камыз.'!AD19+'[1]Красн.'!AD20+'[1]Лиман.'!AD19+'[1]Нарим.'!AD19+'[1]Приволж.'!AD19+'[1]Хараб.'!AD19+'[1]Чернояр.'!AD19+'[1]Астр.'!AD19+'[1]Знам.'!AD19</f>
        <v>#REF!</v>
      </c>
    </row>
    <row r="28" spans="1:51" ht="15.75" hidden="1" thickBot="1">
      <c r="A28" s="156" t="s">
        <v>271</v>
      </c>
      <c r="B28" s="176"/>
      <c r="C28" s="144"/>
      <c r="D28" s="144"/>
      <c r="E28" s="144"/>
      <c r="F28" s="169"/>
      <c r="G28" s="150"/>
      <c r="H28" s="150"/>
      <c r="I28" s="150"/>
      <c r="J28" s="150"/>
      <c r="K28" s="150"/>
      <c r="L28" s="150"/>
      <c r="M28" s="150"/>
      <c r="N28" s="177"/>
      <c r="O28" s="150">
        <f>O27*34.2%</f>
        <v>602.946</v>
      </c>
      <c r="P28" s="192">
        <v>0</v>
      </c>
      <c r="Q28" s="150">
        <f>Q27*34.2%</f>
        <v>187.41600000000003</v>
      </c>
      <c r="R28" s="150"/>
      <c r="S28" s="150"/>
      <c r="T28" s="150"/>
      <c r="U28" s="150"/>
      <c r="V28" s="150">
        <f>V27*34.2%</f>
        <v>415.53000000000003</v>
      </c>
      <c r="W28" s="170"/>
      <c r="X28" s="171"/>
      <c r="Y28" s="171"/>
      <c r="Z28" s="172"/>
      <c r="AA28" s="173"/>
      <c r="AB28" s="174"/>
      <c r="AC28" s="169"/>
      <c r="AD28" s="168"/>
      <c r="AE28" s="168"/>
      <c r="AF28" s="168"/>
      <c r="AG28" s="168"/>
      <c r="AH28" s="168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69"/>
      <c r="AT28" s="169"/>
      <c r="AU28" s="169"/>
      <c r="AV28" s="169"/>
      <c r="AW28" s="169"/>
      <c r="AX28" s="169"/>
      <c r="AY28" s="169"/>
    </row>
    <row r="29" spans="1:51" ht="16.5" hidden="1" thickBot="1">
      <c r="A29" s="175" t="s">
        <v>276</v>
      </c>
      <c r="B29" s="176"/>
      <c r="C29" s="144"/>
      <c r="D29" s="144"/>
      <c r="E29" s="144"/>
      <c r="F29" s="169">
        <f>G29+M29+H29</f>
        <v>5</v>
      </c>
      <c r="G29" s="150">
        <v>0</v>
      </c>
      <c r="H29" s="150">
        <v>2</v>
      </c>
      <c r="I29" s="150"/>
      <c r="J29" s="150"/>
      <c r="K29" s="150"/>
      <c r="L29" s="150"/>
      <c r="M29" s="150">
        <v>3</v>
      </c>
      <c r="N29" s="177"/>
      <c r="O29" s="150">
        <f>SUM(P29:V29)</f>
        <v>940</v>
      </c>
      <c r="P29" s="192">
        <v>0</v>
      </c>
      <c r="Q29" s="150">
        <v>560</v>
      </c>
      <c r="R29" s="150"/>
      <c r="S29" s="150"/>
      <c r="T29" s="150"/>
      <c r="U29" s="150"/>
      <c r="V29" s="150">
        <v>380</v>
      </c>
      <c r="W29" s="179"/>
      <c r="X29" s="180"/>
      <c r="Y29" s="180"/>
      <c r="Z29" s="181"/>
      <c r="AA29" s="182"/>
      <c r="AB29" s="183"/>
      <c r="AC29" s="169"/>
      <c r="AD29" s="184"/>
      <c r="AE29" s="184"/>
      <c r="AF29" s="184"/>
      <c r="AG29" s="184"/>
      <c r="AH29" s="184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69" t="e">
        <f>'[1]Ахтуб.'!AB20+'[1]Волод.'!AB20+'[1]Енот.'!AB20+'[1]Икрянин.'!AB20+'[1]Камыз.'!AB20+'[1]Красн.'!AB21+'[1]Лиман.'!AB20+'[1]Нарим.'!AB20+'[1]Приволж.'!AB20+'[1]Хараб.'!AB20+'[1]Чернояр.'!AB20+'[1]Астр.'!AB20+'[1]Знам.'!AB20</f>
        <v>#REF!</v>
      </c>
      <c r="AT29" s="169" t="e">
        <f>'[1]Ахтуб.'!AC20+'[1]Волод.'!AC20+'[1]Енот.'!AC20+'[1]Икрянин.'!AC20+'[1]Камыз.'!AC20+'[1]Красн.'!AC21+'[1]Лиман.'!AC20+'[1]Нарим.'!AC20+'[1]Приволж.'!AC20+'[1]Хараб.'!AC20+'[1]Чернояр.'!AC20+'[1]Астр.'!AC20+'[1]Знам.'!AC20</f>
        <v>#REF!</v>
      </c>
      <c r="AU29" s="169"/>
      <c r="AV29" s="169"/>
      <c r="AW29" s="169"/>
      <c r="AX29" s="169"/>
      <c r="AY29" s="169" t="e">
        <f>'[1]Ахтуб.'!AD20+'[1]Волод.'!AD20+'[1]Енот.'!AD20+'[1]Икрянин.'!AD20+'[1]Камыз.'!AD20+'[1]Красн.'!AD21+'[1]Лиман.'!AD20+'[1]Нарим.'!AD20+'[1]Приволж.'!AD20+'[1]Хараб.'!AD20+'[1]Чернояр.'!AD20+'[1]Астр.'!AD20+'[1]Знам.'!AD20</f>
        <v>#REF!</v>
      </c>
    </row>
    <row r="30" spans="1:51" ht="16.5" hidden="1" thickBot="1">
      <c r="A30" s="156" t="s">
        <v>271</v>
      </c>
      <c r="B30" s="176"/>
      <c r="C30" s="144"/>
      <c r="D30" s="144"/>
      <c r="E30" s="144"/>
      <c r="F30" s="169"/>
      <c r="G30" s="150"/>
      <c r="H30" s="150"/>
      <c r="I30" s="150"/>
      <c r="J30" s="150"/>
      <c r="K30" s="150"/>
      <c r="L30" s="150"/>
      <c r="M30" s="150"/>
      <c r="N30" s="177"/>
      <c r="O30" s="150">
        <f>O29*34.2%</f>
        <v>321.48</v>
      </c>
      <c r="P30" s="192">
        <v>0</v>
      </c>
      <c r="Q30" s="150">
        <f>Q29*34.2%</f>
        <v>191.52</v>
      </c>
      <c r="R30" s="150"/>
      <c r="S30" s="150"/>
      <c r="T30" s="150"/>
      <c r="U30" s="150"/>
      <c r="V30" s="150">
        <f>V29*34.2%</f>
        <v>129.96</v>
      </c>
      <c r="W30" s="185"/>
      <c r="X30" s="186"/>
      <c r="Y30" s="186"/>
      <c r="Z30" s="187"/>
      <c r="AA30" s="188"/>
      <c r="AB30" s="189"/>
      <c r="AC30" s="169"/>
      <c r="AD30" s="184"/>
      <c r="AE30" s="184"/>
      <c r="AF30" s="184"/>
      <c r="AG30" s="184"/>
      <c r="AH30" s="184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69"/>
      <c r="AT30" s="169"/>
      <c r="AU30" s="169"/>
      <c r="AV30" s="169"/>
      <c r="AW30" s="169"/>
      <c r="AX30" s="169"/>
      <c r="AY30" s="169"/>
    </row>
    <row r="31" spans="1:51" ht="15.75" hidden="1" thickBot="1">
      <c r="A31" s="175" t="s">
        <v>277</v>
      </c>
      <c r="B31" s="176"/>
      <c r="C31" s="144"/>
      <c r="D31" s="144"/>
      <c r="E31" s="144"/>
      <c r="F31" s="169">
        <f>G31+M31+H31</f>
        <v>3</v>
      </c>
      <c r="G31" s="190">
        <v>0</v>
      </c>
      <c r="H31" s="190">
        <v>1</v>
      </c>
      <c r="I31" s="190"/>
      <c r="J31" s="190"/>
      <c r="K31" s="190"/>
      <c r="L31" s="190"/>
      <c r="M31" s="190">
        <v>2</v>
      </c>
      <c r="N31" s="191"/>
      <c r="O31" s="150">
        <f>SUM(P31:V31)</f>
        <v>511</v>
      </c>
      <c r="P31" s="192">
        <v>0</v>
      </c>
      <c r="Q31" s="190">
        <v>290</v>
      </c>
      <c r="R31" s="190"/>
      <c r="S31" s="190"/>
      <c r="T31" s="190"/>
      <c r="U31" s="190"/>
      <c r="V31" s="190">
        <v>221</v>
      </c>
      <c r="W31" s="193"/>
      <c r="X31" s="194"/>
      <c r="Y31" s="194"/>
      <c r="Z31" s="190"/>
      <c r="AA31" s="195"/>
      <c r="AB31" s="196"/>
      <c r="AC31" s="169"/>
      <c r="AD31" s="197"/>
      <c r="AE31" s="197"/>
      <c r="AF31" s="197"/>
      <c r="AG31" s="197"/>
      <c r="AH31" s="197"/>
      <c r="AI31" s="150"/>
      <c r="AJ31" s="190"/>
      <c r="AK31" s="190"/>
      <c r="AL31" s="190"/>
      <c r="AM31" s="190"/>
      <c r="AN31" s="190"/>
      <c r="AO31" s="190"/>
      <c r="AP31" s="190"/>
      <c r="AQ31" s="190"/>
      <c r="AR31" s="150"/>
      <c r="AS31" s="169" t="e">
        <f>'[1]Ахтуб.'!AB21+'[1]Волод.'!AB21+'[1]Енот.'!AB21+'[1]Икрянин.'!AB21+'[1]Камыз.'!AB21+'[1]Красн.'!AB22+'[1]Лиман.'!AB21+'[1]Нарим.'!AB21+'[1]Приволж.'!AB21+'[1]Хараб.'!AB21+'[1]Чернояр.'!AB21+'[1]Астр.'!AB21+'[1]Знам.'!AB21</f>
        <v>#REF!</v>
      </c>
      <c r="AT31" s="169" t="e">
        <f>'[1]Ахтуб.'!AC21+'[1]Волод.'!AC21+'[1]Енот.'!AC21+'[1]Икрянин.'!AC21+'[1]Камыз.'!AC21+'[1]Красн.'!AC22+'[1]Лиман.'!AC21+'[1]Нарим.'!AC21+'[1]Приволж.'!AC21+'[1]Хараб.'!AC21+'[1]Чернояр.'!AC21+'[1]Астр.'!AC21+'[1]Знам.'!AC21</f>
        <v>#REF!</v>
      </c>
      <c r="AU31" s="169"/>
      <c r="AV31" s="169"/>
      <c r="AW31" s="169"/>
      <c r="AX31" s="169"/>
      <c r="AY31" s="169" t="e">
        <f>'[1]Ахтуб.'!AD21+'[1]Волод.'!AD21+'[1]Енот.'!AD21+'[1]Икрянин.'!AD21+'[1]Камыз.'!AD21+'[1]Красн.'!AD22+'[1]Лиман.'!AD21+'[1]Нарим.'!AD21+'[1]Приволж.'!AD21+'[1]Хараб.'!AD21+'[1]Чернояр.'!AD21+'[1]Астр.'!AD21+'[1]Знам.'!AD21</f>
        <v>#REF!</v>
      </c>
    </row>
    <row r="32" spans="1:51" ht="15.75" hidden="1" thickBot="1">
      <c r="A32" s="156" t="s">
        <v>271</v>
      </c>
      <c r="B32" s="176"/>
      <c r="C32" s="144"/>
      <c r="D32" s="144"/>
      <c r="E32" s="144"/>
      <c r="F32" s="169"/>
      <c r="G32" s="190"/>
      <c r="H32" s="190"/>
      <c r="I32" s="190"/>
      <c r="J32" s="190"/>
      <c r="K32" s="190"/>
      <c r="L32" s="190"/>
      <c r="M32" s="190"/>
      <c r="N32" s="191"/>
      <c r="O32" s="150">
        <f>O31*34.2%</f>
        <v>174.762</v>
      </c>
      <c r="P32" s="192">
        <v>0</v>
      </c>
      <c r="Q32" s="150">
        <f>Q31*34.2%</f>
        <v>99.18</v>
      </c>
      <c r="R32" s="150"/>
      <c r="S32" s="150"/>
      <c r="T32" s="150"/>
      <c r="U32" s="150"/>
      <c r="V32" s="150">
        <f>V31*34.2%</f>
        <v>75.58200000000001</v>
      </c>
      <c r="W32" s="193"/>
      <c r="X32" s="194"/>
      <c r="Y32" s="194"/>
      <c r="Z32" s="190"/>
      <c r="AA32" s="195"/>
      <c r="AB32" s="196"/>
      <c r="AC32" s="169"/>
      <c r="AD32" s="197"/>
      <c r="AE32" s="197"/>
      <c r="AF32" s="197"/>
      <c r="AG32" s="197"/>
      <c r="AH32" s="197"/>
      <c r="AI32" s="150"/>
      <c r="AJ32" s="190"/>
      <c r="AK32" s="190"/>
      <c r="AL32" s="190"/>
      <c r="AM32" s="190"/>
      <c r="AN32" s="190"/>
      <c r="AO32" s="190"/>
      <c r="AP32" s="190"/>
      <c r="AQ32" s="190"/>
      <c r="AR32" s="150"/>
      <c r="AS32" s="169"/>
      <c r="AT32" s="169"/>
      <c r="AU32" s="169"/>
      <c r="AV32" s="169"/>
      <c r="AW32" s="169"/>
      <c r="AX32" s="169"/>
      <c r="AY32" s="169"/>
    </row>
    <row r="33" spans="1:51" ht="15.75" hidden="1" thickBot="1">
      <c r="A33" s="175" t="s">
        <v>278</v>
      </c>
      <c r="B33" s="176"/>
      <c r="C33" s="144"/>
      <c r="D33" s="144"/>
      <c r="E33" s="144"/>
      <c r="F33" s="169">
        <f>G33+M33+H33</f>
        <v>9</v>
      </c>
      <c r="G33" s="150">
        <v>0</v>
      </c>
      <c r="H33" s="150">
        <v>4</v>
      </c>
      <c r="I33" s="150"/>
      <c r="J33" s="150"/>
      <c r="K33" s="150"/>
      <c r="L33" s="150"/>
      <c r="M33" s="150">
        <v>5</v>
      </c>
      <c r="N33" s="177"/>
      <c r="O33" s="150">
        <f>SUM(P33:V33)</f>
        <v>1819</v>
      </c>
      <c r="P33" s="192">
        <v>0</v>
      </c>
      <c r="Q33" s="150">
        <v>1291</v>
      </c>
      <c r="R33" s="150"/>
      <c r="S33" s="150"/>
      <c r="T33" s="150"/>
      <c r="U33" s="150"/>
      <c r="V33" s="150">
        <v>528</v>
      </c>
      <c r="W33" s="198"/>
      <c r="X33" s="199"/>
      <c r="Y33" s="199"/>
      <c r="Z33" s="150"/>
      <c r="AA33" s="200"/>
      <c r="AB33" s="201"/>
      <c r="AC33" s="169"/>
      <c r="AD33" s="202"/>
      <c r="AE33" s="202"/>
      <c r="AF33" s="202"/>
      <c r="AG33" s="202"/>
      <c r="AH33" s="202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69" t="e">
        <f>'[1]Ахтуб.'!AB22+'[1]Волод.'!AB22+'[1]Енот.'!AB22+'[1]Икрянин.'!AB22+'[1]Камыз.'!AB22+'[1]Красн.'!AB23+'[1]Лиман.'!AB22+'[1]Нарим.'!AB22+'[1]Приволж.'!AB22+'[1]Хараб.'!AB22+'[1]Чернояр.'!AB22+'[1]Астр.'!AB22+'[1]Знам.'!AB22</f>
        <v>#REF!</v>
      </c>
      <c r="AT33" s="169" t="e">
        <f>'[1]Ахтуб.'!AC22+'[1]Волод.'!AC22+'[1]Енот.'!AC22+'[1]Икрянин.'!AC22+'[1]Камыз.'!AC22+'[1]Красн.'!AC23+'[1]Лиман.'!AC22+'[1]Нарим.'!AC22+'[1]Приволж.'!AC22+'[1]Хараб.'!AC22+'[1]Чернояр.'!AC22+'[1]Астр.'!AC22+'[1]Знам.'!AC22</f>
        <v>#REF!</v>
      </c>
      <c r="AU33" s="169"/>
      <c r="AV33" s="169"/>
      <c r="AW33" s="169"/>
      <c r="AX33" s="169"/>
      <c r="AY33" s="169" t="e">
        <f>'[1]Ахтуб.'!AD22+'[1]Волод.'!AD22+'[1]Енот.'!AD22+'[1]Икрянин.'!AD22+'[1]Камыз.'!AD22+'[1]Красн.'!AD23+'[1]Лиман.'!AD22+'[1]Нарим.'!AD22+'[1]Приволж.'!AD22+'[1]Хараб.'!AD22+'[1]Чернояр.'!AD22+'[1]Астр.'!AD22+'[1]Знам.'!AD22</f>
        <v>#REF!</v>
      </c>
    </row>
    <row r="34" spans="1:51" ht="15.75" hidden="1" thickBot="1">
      <c r="A34" s="156" t="s">
        <v>271</v>
      </c>
      <c r="B34" s="176"/>
      <c r="C34" s="144"/>
      <c r="D34" s="144"/>
      <c r="E34" s="144"/>
      <c r="F34" s="169"/>
      <c r="G34" s="150"/>
      <c r="H34" s="150"/>
      <c r="I34" s="150"/>
      <c r="J34" s="150"/>
      <c r="K34" s="150"/>
      <c r="L34" s="150"/>
      <c r="M34" s="150"/>
      <c r="N34" s="177"/>
      <c r="O34" s="150">
        <f>O33*34.2%</f>
        <v>622.0980000000001</v>
      </c>
      <c r="P34" s="192">
        <v>0</v>
      </c>
      <c r="Q34" s="150">
        <f>Q33*34.2%</f>
        <v>441.52200000000005</v>
      </c>
      <c r="R34" s="150"/>
      <c r="S34" s="150"/>
      <c r="T34" s="150"/>
      <c r="U34" s="150"/>
      <c r="V34" s="150">
        <f>V33*34.2%</f>
        <v>180.57600000000002</v>
      </c>
      <c r="W34" s="198"/>
      <c r="X34" s="199"/>
      <c r="Y34" s="199"/>
      <c r="Z34" s="150"/>
      <c r="AA34" s="177"/>
      <c r="AB34" s="214"/>
      <c r="AC34" s="215"/>
      <c r="AD34" s="208"/>
      <c r="AE34" s="208"/>
      <c r="AF34" s="208"/>
      <c r="AG34" s="208"/>
      <c r="AH34" s="208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69"/>
      <c r="AT34" s="169"/>
      <c r="AU34" s="169"/>
      <c r="AV34" s="169"/>
      <c r="AW34" s="169"/>
      <c r="AX34" s="169"/>
      <c r="AY34" s="169"/>
    </row>
    <row r="35" spans="1:51" ht="15.75" hidden="1" thickBot="1">
      <c r="A35" s="175" t="s">
        <v>124</v>
      </c>
      <c r="B35" s="176"/>
      <c r="C35" s="144"/>
      <c r="D35" s="144"/>
      <c r="E35" s="144"/>
      <c r="F35" s="169">
        <f>G35+M35+H35</f>
        <v>141</v>
      </c>
      <c r="G35" s="155">
        <f>G19+G21+G23+G25+G27+G29+G31+G33</f>
        <v>1</v>
      </c>
      <c r="H35" s="155">
        <f>H19+H21+H23+H25+H27+H29+H31+H33</f>
        <v>35</v>
      </c>
      <c r="I35" s="155"/>
      <c r="J35" s="155"/>
      <c r="K35" s="155"/>
      <c r="L35" s="155"/>
      <c r="M35" s="155">
        <f>M19+M21+M23+M25+M27+M29+M31+M33</f>
        <v>105</v>
      </c>
      <c r="N35" s="216">
        <f>N19+N21+N23+N25+N27+N29+N31+N33</f>
        <v>0</v>
      </c>
      <c r="O35" s="150">
        <f>SUM(P35:V35)</f>
        <v>20814</v>
      </c>
      <c r="P35" s="217">
        <f aca="true" t="shared" si="1" ref="P35:AC36">P19+P21+P23+P25+P27+P29+P31+P33</f>
        <v>964</v>
      </c>
      <c r="Q35" s="155">
        <f t="shared" si="1"/>
        <v>9553</v>
      </c>
      <c r="R35" s="155"/>
      <c r="S35" s="155"/>
      <c r="T35" s="155"/>
      <c r="U35" s="155"/>
      <c r="V35" s="155">
        <f t="shared" si="1"/>
        <v>10297</v>
      </c>
      <c r="W35" s="155">
        <f t="shared" si="1"/>
        <v>0</v>
      </c>
      <c r="X35" s="155">
        <f t="shared" si="1"/>
        <v>0</v>
      </c>
      <c r="Y35" s="155">
        <f t="shared" si="1"/>
        <v>0</v>
      </c>
      <c r="Z35" s="155">
        <f t="shared" si="1"/>
        <v>0</v>
      </c>
      <c r="AA35" s="155">
        <f t="shared" si="1"/>
        <v>0</v>
      </c>
      <c r="AB35" s="155">
        <f t="shared" si="1"/>
        <v>0</v>
      </c>
      <c r="AC35" s="155">
        <f t="shared" si="1"/>
        <v>0</v>
      </c>
      <c r="AD35" s="208"/>
      <c r="AE35" s="208"/>
      <c r="AF35" s="208"/>
      <c r="AG35" s="208"/>
      <c r="AH35" s="208"/>
      <c r="AI35" s="150"/>
      <c r="AJ35" s="155"/>
      <c r="AK35" s="155"/>
      <c r="AL35" s="155"/>
      <c r="AM35" s="155"/>
      <c r="AN35" s="155"/>
      <c r="AO35" s="155"/>
      <c r="AP35" s="155"/>
      <c r="AQ35" s="155"/>
      <c r="AR35" s="150"/>
      <c r="AS35" s="169" t="e">
        <f>'[1]Ахтуб.'!AB23+'[1]Волод.'!AB23+'[1]Енот.'!AB23+'[1]Икрянин.'!AB23+'[1]Камыз.'!AB23+'[1]Красн.'!AB24+'[1]Лиман.'!AB23+'[1]Нарим.'!AB23+'[1]Приволж.'!AB23+'[1]Хараб.'!AB23+'[1]Чернояр.'!AB23+'[1]Астр.'!AB23+'[1]Знам.'!AB23</f>
        <v>#REF!</v>
      </c>
      <c r="AT35" s="169" t="e">
        <f>'[1]Ахтуб.'!AC23+'[1]Волод.'!AC23+'[1]Енот.'!AC23+'[1]Икрянин.'!AC23+'[1]Камыз.'!AC23+'[1]Красн.'!AC24+'[1]Лиман.'!AC23+'[1]Нарим.'!AC23+'[1]Приволж.'!AC23+'[1]Хараб.'!AC23+'[1]Чернояр.'!AC23+'[1]Астр.'!AC23+'[1]Знам.'!AC23</f>
        <v>#REF!</v>
      </c>
      <c r="AU35" s="169"/>
      <c r="AV35" s="169"/>
      <c r="AW35" s="169"/>
      <c r="AX35" s="169"/>
      <c r="AY35" s="169" t="e">
        <f>'[1]Ахтуб.'!AD23+'[1]Волод.'!AD23+'[1]Енот.'!AD23+'[1]Икрянин.'!AD23+'[1]Камыз.'!AD23+'[1]Красн.'!AD24+'[1]Лиман.'!AD23+'[1]Нарим.'!AD23+'[1]Приволж.'!AD23+'[1]Хараб.'!AD23+'[1]Чернояр.'!AD23+'[1]Астр.'!AD23+'[1]Знам.'!AD23</f>
        <v>#REF!</v>
      </c>
    </row>
    <row r="36" spans="1:51" ht="16.5" hidden="1" thickBot="1">
      <c r="A36" s="156" t="s">
        <v>271</v>
      </c>
      <c r="B36" s="176"/>
      <c r="C36" s="144"/>
      <c r="D36" s="144">
        <f>D20+D22+D24+D26+D28+D30+D32+D34</f>
        <v>0</v>
      </c>
      <c r="E36" s="144">
        <f>E20+E22+E24+E26+E28+E30+E32+E34</f>
        <v>0</v>
      </c>
      <c r="F36" s="144">
        <f>F20+F22+F24+F26+F28+F30+F32+F34</f>
        <v>0</v>
      </c>
      <c r="G36" s="144">
        <f>G20+G22+G24+G26+G28+G30+G32+G34</f>
        <v>0</v>
      </c>
      <c r="H36" s="144">
        <f>H20+H22+H24+H26+H28+H30+H32+H34</f>
        <v>0</v>
      </c>
      <c r="I36" s="144"/>
      <c r="J36" s="144"/>
      <c r="K36" s="144"/>
      <c r="L36" s="144"/>
      <c r="M36" s="144">
        <f>M20+M22+M24+M26+M28+M30+M32+M34</f>
        <v>0</v>
      </c>
      <c r="N36" s="144">
        <f>N20+N22+N24+N26+N28+N30+N32+N34</f>
        <v>0</v>
      </c>
      <c r="O36" s="144">
        <f>O20+O22+O24+O26+O28+O30+O32+O34</f>
        <v>7118.388</v>
      </c>
      <c r="P36" s="144">
        <f>P20+P22+P24+P26+P28+P30+P32+P34</f>
        <v>329.68800000000005</v>
      </c>
      <c r="Q36" s="144">
        <f>Q20+Q22+Q24+Q26+Q28+Q30+Q32+Q34</f>
        <v>3267.126</v>
      </c>
      <c r="R36" s="144"/>
      <c r="S36" s="144"/>
      <c r="T36" s="144"/>
      <c r="U36" s="144"/>
      <c r="V36" s="144">
        <f>V20+V22+V24+V26+V28+V30+V32+V34</f>
        <v>3521.574</v>
      </c>
      <c r="W36" s="144">
        <f t="shared" si="1"/>
        <v>0</v>
      </c>
      <c r="X36" s="144">
        <f t="shared" si="1"/>
        <v>0</v>
      </c>
      <c r="Y36" s="144">
        <f t="shared" si="1"/>
        <v>0</v>
      </c>
      <c r="Z36" s="144">
        <f t="shared" si="1"/>
        <v>0</v>
      </c>
      <c r="AA36" s="144">
        <f t="shared" si="1"/>
        <v>0</v>
      </c>
      <c r="AB36" s="144">
        <f t="shared" si="1"/>
        <v>0</v>
      </c>
      <c r="AC36" s="169"/>
      <c r="AD36" s="184"/>
      <c r="AE36" s="184"/>
      <c r="AF36" s="184"/>
      <c r="AG36" s="184"/>
      <c r="AH36" s="184"/>
      <c r="AI36" s="150"/>
      <c r="AJ36" s="155"/>
      <c r="AK36" s="155"/>
      <c r="AL36" s="155"/>
      <c r="AM36" s="155"/>
      <c r="AN36" s="155"/>
      <c r="AO36" s="155"/>
      <c r="AP36" s="155"/>
      <c r="AQ36" s="155"/>
      <c r="AR36" s="150"/>
      <c r="AS36" s="169" t="e">
        <f>'[1]Ахтуб.'!AB24+'[1]Волод.'!AB24+'[1]Енот.'!AB24+'[1]Икрянин.'!AB24+'[1]Камыз.'!AB24+'[1]Красн.'!AB25+'[1]Лиман.'!AB24+'[1]Нарим.'!AB24+'[1]Приволж.'!AB24+'[1]Хараб.'!AB24+'[1]Чернояр.'!AB24+'[1]Астр.'!AB24+'[1]Знам.'!AB24</f>
        <v>#REF!</v>
      </c>
      <c r="AT36" s="169" t="e">
        <f>'[1]Ахтуб.'!AC24+'[1]Волод.'!AC24+'[1]Енот.'!AC24+'[1]Икрянин.'!AC24+'[1]Камыз.'!AC24+'[1]Красн.'!AC25+'[1]Лиман.'!AC24+'[1]Нарим.'!AC24+'[1]Приволж.'!AC24+'[1]Хараб.'!AC24+'[1]Чернояр.'!AC24+'[1]Астр.'!AC24+'[1]Знам.'!AC24</f>
        <v>#REF!</v>
      </c>
      <c r="AU36" s="169"/>
      <c r="AV36" s="169"/>
      <c r="AW36" s="169"/>
      <c r="AX36" s="169"/>
      <c r="AY36" s="169" t="e">
        <f>'[1]Ахтуб.'!AD24+'[1]Волод.'!AD24+'[1]Енот.'!AD24+'[1]Икрянин.'!AD24+'[1]Камыз.'!AD24+'[1]Красн.'!AD25+'[1]Лиман.'!AD24+'[1]Нарим.'!AD24+'[1]Приволж.'!AD24+'[1]Хараб.'!AD24+'[1]Чернояр.'!AD24+'[1]Астр.'!AD24+'[1]Знам.'!AD24</f>
        <v>#REF!</v>
      </c>
    </row>
    <row r="37" spans="1:51" ht="16.5" hidden="1" thickBot="1">
      <c r="A37" s="175"/>
      <c r="B37" s="176"/>
      <c r="C37" s="144"/>
      <c r="D37" s="144"/>
      <c r="E37" s="144"/>
      <c r="F37" s="169">
        <f>G37+M37+H37</f>
        <v>0</v>
      </c>
      <c r="G37" s="155"/>
      <c r="H37" s="155"/>
      <c r="I37" s="155"/>
      <c r="J37" s="155"/>
      <c r="K37" s="155"/>
      <c r="L37" s="155"/>
      <c r="M37" s="155"/>
      <c r="N37" s="155"/>
      <c r="O37" s="218">
        <f aca="true" t="shared" si="2" ref="O37:AB37">O35+O36</f>
        <v>27932.388</v>
      </c>
      <c r="P37" s="218">
        <f t="shared" si="2"/>
        <v>1293.688</v>
      </c>
      <c r="Q37" s="218">
        <f t="shared" si="2"/>
        <v>12820.126</v>
      </c>
      <c r="R37" s="218"/>
      <c r="S37" s="218"/>
      <c r="T37" s="218"/>
      <c r="U37" s="218"/>
      <c r="V37" s="218">
        <f t="shared" si="2"/>
        <v>13818.574</v>
      </c>
      <c r="W37" s="150">
        <f t="shared" si="2"/>
        <v>0</v>
      </c>
      <c r="X37" s="150">
        <f t="shared" si="2"/>
        <v>0</v>
      </c>
      <c r="Y37" s="150">
        <f t="shared" si="2"/>
        <v>0</v>
      </c>
      <c r="Z37" s="150">
        <f t="shared" si="2"/>
        <v>0</v>
      </c>
      <c r="AA37" s="150">
        <f t="shared" si="2"/>
        <v>0</v>
      </c>
      <c r="AB37" s="150">
        <f t="shared" si="2"/>
        <v>0</v>
      </c>
      <c r="AC37" s="169"/>
      <c r="AD37" s="197"/>
      <c r="AE37" s="197"/>
      <c r="AF37" s="197"/>
      <c r="AG37" s="197"/>
      <c r="AH37" s="197"/>
      <c r="AI37" s="150"/>
      <c r="AJ37" s="155"/>
      <c r="AK37" s="155"/>
      <c r="AL37" s="155"/>
      <c r="AM37" s="155"/>
      <c r="AN37" s="155"/>
      <c r="AO37" s="155"/>
      <c r="AP37" s="155"/>
      <c r="AQ37" s="155"/>
      <c r="AR37" s="150"/>
      <c r="AS37" s="169" t="e">
        <f>'[1]Ахтуб.'!AB25+'[1]Волод.'!AB25+'[1]Енот.'!AB25+'[1]Икрянин.'!AB25+'[1]Камыз.'!AB25+'[1]Красн.'!AB26+'[1]Лиман.'!AB25+'[1]Нарим.'!AB25+'[1]Приволж.'!AB25+'[1]Хараб.'!AB25+'[1]Чернояр.'!AB25+'[1]Астр.'!AB25+'[1]Знам.'!AB25</f>
        <v>#REF!</v>
      </c>
      <c r="AT37" s="169" t="e">
        <f>'[1]Ахтуб.'!AC25+'[1]Волод.'!AC25+'[1]Енот.'!AC25+'[1]Икрянин.'!AC25+'[1]Камыз.'!AC25+'[1]Красн.'!AC26+'[1]Лиман.'!AC25+'[1]Нарим.'!AC25+'[1]Приволж.'!AC25+'[1]Хараб.'!AC25+'[1]Чернояр.'!AC25+'[1]Астр.'!AC25+'[1]Знам.'!AC25</f>
        <v>#REF!</v>
      </c>
      <c r="AU37" s="169"/>
      <c r="AV37" s="169"/>
      <c r="AW37" s="169"/>
      <c r="AX37" s="169"/>
      <c r="AY37" s="169" t="e">
        <f>'[1]Ахтуб.'!AD25+'[1]Волод.'!AD25+'[1]Енот.'!AD25+'[1]Икрянин.'!AD25+'[1]Камыз.'!AD25+'[1]Красн.'!AD26+'[1]Лиман.'!AD25+'[1]Нарим.'!AD25+'[1]Приволж.'!AD25+'[1]Хараб.'!AD25+'[1]Чернояр.'!AD25+'[1]Астр.'!AD25+'[1]Знам.'!AD25</f>
        <v>#REF!</v>
      </c>
    </row>
    <row r="38" spans="1:51" ht="15.75" hidden="1" thickBot="1">
      <c r="A38" s="175"/>
      <c r="B38" s="176"/>
      <c r="C38" s="144"/>
      <c r="D38" s="144"/>
      <c r="E38" s="144"/>
      <c r="F38" s="169">
        <f>G38+M38+H38</f>
        <v>0</v>
      </c>
      <c r="G38" s="155"/>
      <c r="H38" s="155"/>
      <c r="I38" s="155"/>
      <c r="J38" s="155"/>
      <c r="K38" s="155"/>
      <c r="L38" s="155"/>
      <c r="M38" s="155"/>
      <c r="N38" s="155"/>
      <c r="O38" s="150"/>
      <c r="P38" s="155"/>
      <c r="Q38" s="155"/>
      <c r="R38" s="155"/>
      <c r="S38" s="155"/>
      <c r="T38" s="155"/>
      <c r="U38" s="155"/>
      <c r="V38" s="155"/>
      <c r="W38" s="219"/>
      <c r="X38" s="220"/>
      <c r="Y38" s="220"/>
      <c r="Z38" s="155"/>
      <c r="AA38" s="221"/>
      <c r="AB38" s="201"/>
      <c r="AC38" s="169"/>
      <c r="AD38" s="202"/>
      <c r="AE38" s="202"/>
      <c r="AF38" s="202"/>
      <c r="AG38" s="202"/>
      <c r="AH38" s="202"/>
      <c r="AI38" s="150"/>
      <c r="AJ38" s="155"/>
      <c r="AK38" s="155"/>
      <c r="AL38" s="155"/>
      <c r="AM38" s="155"/>
      <c r="AN38" s="155"/>
      <c r="AO38" s="155"/>
      <c r="AP38" s="155"/>
      <c r="AQ38" s="155"/>
      <c r="AR38" s="150"/>
      <c r="AS38" s="169" t="e">
        <f>'[1]Ахтуб.'!AB26+'[1]Волод.'!AB26+'[1]Енот.'!AB26+'[1]Икрянин.'!AB26+'[1]Камыз.'!AB26+'[1]Красн.'!AB27+'[1]Лиман.'!AB26+'[1]Нарим.'!AB26+'[1]Приволж.'!AB26+'[1]Хараб.'!AB26+'[1]Чернояр.'!AB26+'[1]Астр.'!AB26+'[1]Знам.'!AB26</f>
        <v>#REF!</v>
      </c>
      <c r="AT38" s="169" t="e">
        <f>'[1]Ахтуб.'!AC26+'[1]Волод.'!AC26+'[1]Енот.'!AC26+'[1]Икрянин.'!AC26+'[1]Камыз.'!AC26+'[1]Красн.'!AC27+'[1]Лиман.'!AC26+'[1]Нарим.'!AC26+'[1]Приволж.'!AC26+'[1]Хараб.'!AC26+'[1]Чернояр.'!AC26+'[1]Астр.'!AC26+'[1]Знам.'!AC26</f>
        <v>#REF!</v>
      </c>
      <c r="AU38" s="169"/>
      <c r="AV38" s="169"/>
      <c r="AW38" s="169"/>
      <c r="AX38" s="169"/>
      <c r="AY38" s="169" t="e">
        <f>'[1]Ахтуб.'!AD26+'[1]Волод.'!AD26+'[1]Енот.'!AD26+'[1]Икрянин.'!AD26+'[1]Камыз.'!AD26+'[1]Красн.'!AD27+'[1]Лиман.'!AD26+'[1]Нарим.'!AD26+'[1]Приволж.'!AD26+'[1]Хараб.'!AD26+'[1]Чернояр.'!AD26+'[1]Астр.'!AD26+'[1]Знам.'!AD26</f>
        <v>#REF!</v>
      </c>
    </row>
    <row r="39" spans="1:51" ht="15.75" hidden="1" thickBot="1">
      <c r="A39" s="175"/>
      <c r="B39" s="176"/>
      <c r="C39" s="144"/>
      <c r="D39" s="144"/>
      <c r="E39" s="144"/>
      <c r="F39" s="169">
        <f>G39+M39+H39</f>
        <v>0</v>
      </c>
      <c r="G39" s="155"/>
      <c r="H39" s="155"/>
      <c r="I39" s="155"/>
      <c r="J39" s="155"/>
      <c r="K39" s="155"/>
      <c r="L39" s="155"/>
      <c r="M39" s="155"/>
      <c r="N39" s="155"/>
      <c r="O39" s="150"/>
      <c r="P39" s="155"/>
      <c r="Q39" s="155"/>
      <c r="R39" s="155"/>
      <c r="S39" s="155"/>
      <c r="T39" s="155"/>
      <c r="U39" s="155"/>
      <c r="V39" s="155"/>
      <c r="W39" s="222"/>
      <c r="X39" s="223"/>
      <c r="Y39" s="223"/>
      <c r="Z39" s="224"/>
      <c r="AA39" s="225"/>
      <c r="AB39" s="213"/>
      <c r="AC39" s="169"/>
      <c r="AD39" s="208"/>
      <c r="AE39" s="208"/>
      <c r="AF39" s="208"/>
      <c r="AG39" s="208"/>
      <c r="AH39" s="208"/>
      <c r="AI39" s="150"/>
      <c r="AJ39" s="155"/>
      <c r="AK39" s="155"/>
      <c r="AL39" s="155"/>
      <c r="AM39" s="155"/>
      <c r="AN39" s="155"/>
      <c r="AO39" s="155"/>
      <c r="AP39" s="155"/>
      <c r="AQ39" s="155"/>
      <c r="AR39" s="150"/>
      <c r="AS39" s="169" t="e">
        <f>'[1]Ахтуб.'!AB27+'[1]Волод.'!AB27+'[1]Енот.'!AB27+'[1]Икрянин.'!AB27+'[1]Камыз.'!AB27+'[1]Красн.'!AB28+'[1]Лиман.'!AB27+'[1]Нарим.'!AB27+'[1]Приволж.'!AB27+'[1]Хараб.'!AB27+'[1]Чернояр.'!AB27+'[1]Астр.'!AB27+'[1]Знам.'!AB27</f>
        <v>#REF!</v>
      </c>
      <c r="AT39" s="169" t="e">
        <f>'[1]Ахтуб.'!AC27+'[1]Волод.'!AC27+'[1]Енот.'!AC27+'[1]Икрянин.'!AC27+'[1]Камыз.'!AC27+'[1]Красн.'!AC28+'[1]Лиман.'!AC27+'[1]Нарим.'!AC27+'[1]Приволж.'!AC27+'[1]Хараб.'!AC27+'[1]Чернояр.'!AC27+'[1]Астр.'!AC27+'[1]Знам.'!AC27</f>
        <v>#REF!</v>
      </c>
      <c r="AU39" s="169"/>
      <c r="AV39" s="169"/>
      <c r="AW39" s="169"/>
      <c r="AX39" s="169"/>
      <c r="AY39" s="169" t="e">
        <f>'[1]Ахтуб.'!AD27+'[1]Волод.'!AD27+'[1]Енот.'!AD27+'[1]Икрянин.'!AD27+'[1]Камыз.'!AD27+'[1]Красн.'!AD28+'[1]Лиман.'!AD27+'[1]Нарим.'!AD27+'[1]Приволж.'!AD27+'[1]Хараб.'!AD27+'[1]Чернояр.'!AD27+'[1]Астр.'!AD27+'[1]Знам.'!AD27</f>
        <v>#REF!</v>
      </c>
    </row>
    <row r="40" spans="1:51" ht="16.5" hidden="1" thickBot="1">
      <c r="A40" s="175"/>
      <c r="B40" s="176"/>
      <c r="C40" s="144"/>
      <c r="D40" s="144"/>
      <c r="E40" s="144"/>
      <c r="F40" s="169">
        <f>G40+M40+H40</f>
        <v>0</v>
      </c>
      <c r="G40" s="155"/>
      <c r="H40" s="155"/>
      <c r="I40" s="155"/>
      <c r="J40" s="155"/>
      <c r="K40" s="155"/>
      <c r="L40" s="155"/>
      <c r="M40" s="155"/>
      <c r="N40" s="155"/>
      <c r="O40" s="150"/>
      <c r="P40" s="155"/>
      <c r="Q40" s="155"/>
      <c r="R40" s="155"/>
      <c r="S40" s="155"/>
      <c r="T40" s="155"/>
      <c r="U40" s="155"/>
      <c r="V40" s="155"/>
      <c r="W40" s="226"/>
      <c r="X40" s="227"/>
      <c r="Y40" s="227"/>
      <c r="Z40" s="228"/>
      <c r="AA40" s="229"/>
      <c r="AB40" s="183"/>
      <c r="AC40" s="169"/>
      <c r="AD40" s="184"/>
      <c r="AE40" s="184"/>
      <c r="AF40" s="184"/>
      <c r="AG40" s="184"/>
      <c r="AH40" s="184"/>
      <c r="AI40" s="150"/>
      <c r="AJ40" s="155"/>
      <c r="AK40" s="155"/>
      <c r="AL40" s="155"/>
      <c r="AM40" s="155"/>
      <c r="AN40" s="155"/>
      <c r="AO40" s="155"/>
      <c r="AP40" s="155"/>
      <c r="AQ40" s="155"/>
      <c r="AR40" s="150"/>
      <c r="AS40" s="169" t="e">
        <f>'[1]Ахтуб.'!AB28+'[1]Волод.'!AB28+'[1]Енот.'!AB28+'[1]Икрянин.'!AB28+'[1]Камыз.'!AB28+'[1]Красн.'!AB29+'[1]Лиман.'!AB28+'[1]Нарим.'!AB28+'[1]Приволж.'!AB28+'[1]Хараб.'!AB28+'[1]Чернояр.'!AB28+'[1]Астр.'!AB28+'[1]Знам.'!AB28</f>
        <v>#REF!</v>
      </c>
      <c r="AT40" s="169" t="e">
        <f>'[1]Ахтуб.'!AC28+'[1]Волод.'!AC28+'[1]Енот.'!AC28+'[1]Икрянин.'!AC28+'[1]Камыз.'!AC28+'[1]Красн.'!AC29+'[1]Лиман.'!AC28+'[1]Нарим.'!AC28+'[1]Приволж.'!AC28+'[1]Хараб.'!AC28+'[1]Чернояр.'!AC28+'[1]Астр.'!AC28+'[1]Знам.'!AC28</f>
        <v>#REF!</v>
      </c>
      <c r="AU40" s="169"/>
      <c r="AV40" s="169"/>
      <c r="AW40" s="169"/>
      <c r="AX40" s="169"/>
      <c r="AY40" s="169" t="e">
        <f>'[1]Ахтуб.'!AD28+'[1]Волод.'!AD28+'[1]Енот.'!AD28+'[1]Икрянин.'!AD28+'[1]Камыз.'!AD28+'[1]Красн.'!AD29+'[1]Лиман.'!AD28+'[1]Нарим.'!AD28+'[1]Приволж.'!AD28+'[1]Хараб.'!AD28+'[1]Чернояр.'!AD28+'[1]Астр.'!AD28+'[1]Знам.'!AD28</f>
        <v>#REF!</v>
      </c>
    </row>
    <row r="41" spans="1:51" ht="16.5" hidden="1" thickBot="1">
      <c r="A41" s="230"/>
      <c r="B41" s="231"/>
      <c r="C41" s="232"/>
      <c r="D41" s="232"/>
      <c r="E41" s="232"/>
      <c r="F41" s="169">
        <f>G41+M41+H41</f>
        <v>0</v>
      </c>
      <c r="G41" s="233"/>
      <c r="H41" s="233"/>
      <c r="I41" s="233"/>
      <c r="J41" s="233"/>
      <c r="K41" s="233"/>
      <c r="L41" s="233"/>
      <c r="M41" s="233"/>
      <c r="N41" s="233"/>
      <c r="O41" s="205">
        <f>P41+V41+Q41</f>
        <v>0</v>
      </c>
      <c r="P41" s="233"/>
      <c r="Q41" s="233"/>
      <c r="R41" s="233"/>
      <c r="S41" s="233"/>
      <c r="T41" s="233"/>
      <c r="U41" s="233"/>
      <c r="V41" s="233"/>
      <c r="W41" s="234"/>
      <c r="X41" s="235"/>
      <c r="Y41" s="235"/>
      <c r="Z41" s="236"/>
      <c r="AA41" s="237"/>
      <c r="AB41" s="238"/>
      <c r="AC41" s="169"/>
      <c r="AD41" s="239"/>
      <c r="AE41" s="239"/>
      <c r="AF41" s="239"/>
      <c r="AG41" s="239"/>
      <c r="AH41" s="239"/>
      <c r="AI41" s="205">
        <f>AJ41+AK41+AP41</f>
        <v>0</v>
      </c>
      <c r="AJ41" s="233"/>
      <c r="AK41" s="233"/>
      <c r="AL41" s="233"/>
      <c r="AM41" s="233"/>
      <c r="AN41" s="233"/>
      <c r="AO41" s="233"/>
      <c r="AP41" s="233"/>
      <c r="AQ41" s="233"/>
      <c r="AR41" s="205" t="e">
        <f>AS41+AT41+AY41</f>
        <v>#REF!</v>
      </c>
      <c r="AS41" s="169" t="e">
        <f>'[1]Ахтуб.'!AB29+'[1]Волод.'!AB29+'[1]Енот.'!AB29+'[1]Икрянин.'!AB29+'[1]Камыз.'!AB29+'[1]Красн.'!AB30+'[1]Лиман.'!AB29+'[1]Нарим.'!AB29+'[1]Приволж.'!AB29+'[1]Хараб.'!AB29+'[1]Чернояр.'!AB29+'[1]Астр.'!AB29+'[1]Знам.'!AB29</f>
        <v>#REF!</v>
      </c>
      <c r="AT41" s="169" t="e">
        <f>'[1]Ахтуб.'!AC29+'[1]Волод.'!AC29+'[1]Енот.'!AC29+'[1]Икрянин.'!AC29+'[1]Камыз.'!AC29+'[1]Красн.'!AC30+'[1]Лиман.'!AC29+'[1]Нарим.'!AC29+'[1]Приволж.'!AC29+'[1]Хараб.'!AC29+'[1]Чернояр.'!AC29+'[1]Астр.'!AC29+'[1]Знам.'!AC29</f>
        <v>#REF!</v>
      </c>
      <c r="AU41" s="169"/>
      <c r="AV41" s="169"/>
      <c r="AW41" s="169"/>
      <c r="AX41" s="169"/>
      <c r="AY41" s="169" t="e">
        <f>'[1]Ахтуб.'!AD29+'[1]Волод.'!AD29+'[1]Енот.'!AD29+'[1]Икрянин.'!AD29+'[1]Камыз.'!AD29+'[1]Красн.'!AD30+'[1]Лиман.'!AD29+'[1]Нарим.'!AD29+'[1]Приволж.'!AD29+'[1]Хараб.'!AD29+'[1]Чернояр.'!AD29+'[1]Астр.'!AD29+'[1]Знам.'!AD29</f>
        <v>#REF!</v>
      </c>
    </row>
    <row r="42" spans="1:64" s="71" customFormat="1" ht="39.75" customHeight="1">
      <c r="A42" s="392"/>
      <c r="B42" s="392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3"/>
      <c r="AY42" s="393"/>
      <c r="BC42" s="394" t="s">
        <v>279</v>
      </c>
      <c r="BD42" s="394"/>
      <c r="BE42" s="394"/>
      <c r="BF42" s="394"/>
      <c r="BG42" s="394"/>
      <c r="BH42" s="395" t="s">
        <v>280</v>
      </c>
      <c r="BI42" s="395"/>
      <c r="BK42" s="396" t="s">
        <v>281</v>
      </c>
      <c r="BL42" s="396"/>
    </row>
    <row r="43" spans="5:64" s="71" customFormat="1" ht="50.25" customHeight="1">
      <c r="E43" s="390"/>
      <c r="F43" s="390"/>
      <c r="G43" s="390"/>
      <c r="H43" s="390"/>
      <c r="I43" s="390"/>
      <c r="J43" s="390"/>
      <c r="AC43" s="240"/>
      <c r="AD43" s="240"/>
      <c r="AE43" s="240"/>
      <c r="AF43" s="240"/>
      <c r="AG43" s="240"/>
      <c r="AH43" s="240"/>
      <c r="BH43" s="390" t="s">
        <v>282</v>
      </c>
      <c r="BI43" s="390"/>
      <c r="BK43" s="390" t="s">
        <v>283</v>
      </c>
      <c r="BL43" s="390"/>
    </row>
    <row r="44" spans="1:41" s="71" customFormat="1" ht="15.75">
      <c r="A44" s="391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241"/>
      <c r="Z44" s="242"/>
      <c r="AA44" s="242"/>
      <c r="AB44" s="243"/>
      <c r="AC44" s="241"/>
      <c r="AD44" s="241"/>
      <c r="AE44" s="241"/>
      <c r="AF44" s="241"/>
      <c r="AG44" s="241"/>
      <c r="AH44" s="241"/>
      <c r="AI44" s="243"/>
      <c r="AJ44" s="243"/>
      <c r="AK44" s="243"/>
      <c r="AL44" s="243"/>
      <c r="AM44" s="243"/>
      <c r="AN44" s="243"/>
      <c r="AO44" s="243"/>
    </row>
    <row r="45" spans="1:41" s="71" customFormat="1" ht="12.75">
      <c r="A45" s="244"/>
      <c r="B45" s="244"/>
      <c r="C45" s="244"/>
      <c r="D45" s="244"/>
      <c r="E45" s="244"/>
      <c r="F45" s="245"/>
      <c r="G45" s="246"/>
      <c r="H45" s="246"/>
      <c r="I45" s="246"/>
      <c r="J45" s="246"/>
      <c r="K45" s="246"/>
      <c r="L45" s="246"/>
      <c r="M45" s="246"/>
      <c r="N45" s="246"/>
      <c r="O45" s="247"/>
      <c r="P45" s="246"/>
      <c r="Q45" s="246"/>
      <c r="R45" s="246"/>
      <c r="S45" s="246"/>
      <c r="T45" s="246"/>
      <c r="U45" s="246"/>
      <c r="V45" s="246"/>
      <c r="W45" s="248"/>
      <c r="X45" s="248"/>
      <c r="Y45" s="248"/>
      <c r="Z45" s="246"/>
      <c r="AA45" s="246"/>
      <c r="AB45" s="249"/>
      <c r="AC45" s="250"/>
      <c r="AD45" s="250"/>
      <c r="AE45" s="250"/>
      <c r="AF45" s="250"/>
      <c r="AG45" s="250"/>
      <c r="AH45" s="250"/>
      <c r="AI45" s="249"/>
      <c r="AJ45" s="249"/>
      <c r="AK45" s="249"/>
      <c r="AL45" s="249"/>
      <c r="AM45" s="249"/>
      <c r="AN45" s="249"/>
      <c r="AO45" s="249"/>
    </row>
    <row r="46" spans="1:41" s="71" customFormat="1" ht="12.75">
      <c r="A46" s="244"/>
      <c r="B46" s="244"/>
      <c r="C46" s="244"/>
      <c r="D46" s="244"/>
      <c r="E46" s="244"/>
      <c r="F46" s="245"/>
      <c r="G46" s="246"/>
      <c r="H46" s="246"/>
      <c r="I46" s="246"/>
      <c r="J46" s="246"/>
      <c r="K46" s="246"/>
      <c r="L46" s="246"/>
      <c r="M46" s="246"/>
      <c r="N46" s="246"/>
      <c r="O46" s="247"/>
      <c r="P46" s="246"/>
      <c r="Q46" s="246"/>
      <c r="R46" s="246"/>
      <c r="S46" s="246"/>
      <c r="T46" s="246"/>
      <c r="U46" s="246"/>
      <c r="V46" s="246"/>
      <c r="W46" s="248"/>
      <c r="X46" s="248"/>
      <c r="Y46" s="248"/>
      <c r="Z46" s="246"/>
      <c r="AA46" s="246"/>
      <c r="AB46" s="249"/>
      <c r="AC46" s="250"/>
      <c r="AD46" s="250"/>
      <c r="AE46" s="250"/>
      <c r="AF46" s="250"/>
      <c r="AG46" s="250"/>
      <c r="AH46" s="250"/>
      <c r="AI46" s="249"/>
      <c r="AJ46" s="249"/>
      <c r="AK46" s="249"/>
      <c r="AL46" s="249"/>
      <c r="AM46" s="249"/>
      <c r="AN46" s="249"/>
      <c r="AO46" s="249"/>
    </row>
    <row r="47" spans="1:41" s="71" customFormat="1" ht="12.75">
      <c r="A47" s="251"/>
      <c r="B47" s="251"/>
      <c r="C47" s="251"/>
      <c r="D47" s="251"/>
      <c r="E47" s="251"/>
      <c r="F47" s="245"/>
      <c r="G47" s="246"/>
      <c r="H47" s="246"/>
      <c r="I47" s="246"/>
      <c r="J47" s="246"/>
      <c r="K47" s="246"/>
      <c r="L47" s="246"/>
      <c r="M47" s="246"/>
      <c r="N47" s="246"/>
      <c r="O47" s="247"/>
      <c r="P47" s="246"/>
      <c r="Q47" s="246"/>
      <c r="R47" s="246"/>
      <c r="S47" s="246"/>
      <c r="T47" s="246"/>
      <c r="U47" s="246"/>
      <c r="V47" s="246"/>
      <c r="W47" s="248"/>
      <c r="X47" s="248"/>
      <c r="Y47" s="248"/>
      <c r="Z47" s="246"/>
      <c r="AA47" s="246"/>
      <c r="AB47" s="249"/>
      <c r="AC47" s="250"/>
      <c r="AD47" s="250"/>
      <c r="AE47" s="250"/>
      <c r="AF47" s="250"/>
      <c r="AG47" s="250"/>
      <c r="AH47" s="250"/>
      <c r="AI47" s="249"/>
      <c r="AJ47" s="249"/>
      <c r="AK47" s="249"/>
      <c r="AL47" s="249"/>
      <c r="AM47" s="249"/>
      <c r="AN47" s="249"/>
      <c r="AO47" s="249"/>
    </row>
    <row r="48" spans="1:41" s="71" customFormat="1" ht="255" customHeight="1">
      <c r="A48" s="252"/>
      <c r="B48" s="252"/>
      <c r="C48" s="253"/>
      <c r="D48" s="253"/>
      <c r="E48" s="253"/>
      <c r="F48" s="245"/>
      <c r="G48" s="242"/>
      <c r="H48" s="242"/>
      <c r="I48" s="242"/>
      <c r="J48" s="242"/>
      <c r="K48" s="242"/>
      <c r="L48" s="242"/>
      <c r="M48" s="242"/>
      <c r="N48" s="242"/>
      <c r="O48" s="247"/>
      <c r="P48" s="242"/>
      <c r="Q48" s="242"/>
      <c r="R48" s="242"/>
      <c r="S48" s="242"/>
      <c r="T48" s="242"/>
      <c r="U48" s="242"/>
      <c r="V48" s="242"/>
      <c r="W48" s="241"/>
      <c r="X48" s="241"/>
      <c r="Y48" s="241"/>
      <c r="Z48" s="242"/>
      <c r="AA48" s="242"/>
      <c r="AB48" s="243"/>
      <c r="AC48" s="241"/>
      <c r="AD48" s="241"/>
      <c r="AE48" s="241"/>
      <c r="AF48" s="241"/>
      <c r="AG48" s="241"/>
      <c r="AH48" s="241"/>
      <c r="AI48" s="243"/>
      <c r="AJ48" s="243"/>
      <c r="AK48" s="243"/>
      <c r="AL48" s="243"/>
      <c r="AM48" s="243"/>
      <c r="AN48" s="243"/>
      <c r="AO48" s="243"/>
    </row>
    <row r="49" spans="1:41" s="71" customFormat="1" ht="12.75">
      <c r="A49" s="244"/>
      <c r="B49" s="244"/>
      <c r="C49" s="244"/>
      <c r="D49" s="244"/>
      <c r="E49" s="244"/>
      <c r="F49" s="245"/>
      <c r="G49" s="246"/>
      <c r="H49" s="246"/>
      <c r="I49" s="246"/>
      <c r="J49" s="246"/>
      <c r="K49" s="246"/>
      <c r="L49" s="246"/>
      <c r="M49" s="246"/>
      <c r="N49" s="246"/>
      <c r="O49" s="247"/>
      <c r="P49" s="246"/>
      <c r="Q49" s="246"/>
      <c r="R49" s="246"/>
      <c r="S49" s="246"/>
      <c r="T49" s="246"/>
      <c r="U49" s="246"/>
      <c r="V49" s="246"/>
      <c r="W49" s="248"/>
      <c r="X49" s="248"/>
      <c r="Y49" s="248"/>
      <c r="Z49" s="246"/>
      <c r="AA49" s="246"/>
      <c r="AB49" s="249"/>
      <c r="AC49" s="250"/>
      <c r="AD49" s="250"/>
      <c r="AE49" s="250"/>
      <c r="AF49" s="250"/>
      <c r="AG49" s="250"/>
      <c r="AH49" s="250"/>
      <c r="AI49" s="249"/>
      <c r="AJ49" s="249"/>
      <c r="AK49" s="249"/>
      <c r="AL49" s="249"/>
      <c r="AM49" s="249"/>
      <c r="AN49" s="249"/>
      <c r="AO49" s="249"/>
    </row>
    <row r="50" spans="1:41" s="71" customFormat="1" ht="12.75">
      <c r="A50" s="244"/>
      <c r="B50" s="244"/>
      <c r="C50" s="244"/>
      <c r="D50" s="244"/>
      <c r="E50" s="244"/>
      <c r="F50" s="245"/>
      <c r="G50" s="246"/>
      <c r="H50" s="246"/>
      <c r="I50" s="246"/>
      <c r="J50" s="246"/>
      <c r="K50" s="246"/>
      <c r="L50" s="246"/>
      <c r="M50" s="246"/>
      <c r="N50" s="246"/>
      <c r="O50" s="247"/>
      <c r="P50" s="246"/>
      <c r="Q50" s="246"/>
      <c r="R50" s="246"/>
      <c r="S50" s="246"/>
      <c r="T50" s="246"/>
      <c r="U50" s="246"/>
      <c r="V50" s="246"/>
      <c r="W50" s="248"/>
      <c r="X50" s="248"/>
      <c r="Y50" s="248"/>
      <c r="Z50" s="246"/>
      <c r="AA50" s="246"/>
      <c r="AB50" s="249"/>
      <c r="AC50" s="250"/>
      <c r="AD50" s="250"/>
      <c r="AE50" s="250"/>
      <c r="AF50" s="250"/>
      <c r="AG50" s="250"/>
      <c r="AH50" s="250"/>
      <c r="AI50" s="249"/>
      <c r="AJ50" s="249"/>
      <c r="AK50" s="249"/>
      <c r="AL50" s="249"/>
      <c r="AM50" s="249"/>
      <c r="AN50" s="249"/>
      <c r="AO50" s="249"/>
    </row>
    <row r="51" spans="1:41" s="71" customFormat="1" ht="12.75">
      <c r="A51" s="251"/>
      <c r="B51" s="251"/>
      <c r="C51" s="251"/>
      <c r="D51" s="251"/>
      <c r="E51" s="251"/>
      <c r="F51" s="245"/>
      <c r="G51" s="246"/>
      <c r="H51" s="246"/>
      <c r="I51" s="246"/>
      <c r="J51" s="246"/>
      <c r="K51" s="246"/>
      <c r="L51" s="246"/>
      <c r="M51" s="246"/>
      <c r="N51" s="246"/>
      <c r="O51" s="247"/>
      <c r="P51" s="246"/>
      <c r="Q51" s="246"/>
      <c r="R51" s="246"/>
      <c r="S51" s="246"/>
      <c r="T51" s="246"/>
      <c r="U51" s="246"/>
      <c r="V51" s="246"/>
      <c r="W51" s="248"/>
      <c r="X51" s="248"/>
      <c r="Y51" s="248"/>
      <c r="Z51" s="246"/>
      <c r="AA51" s="246"/>
      <c r="AB51" s="249"/>
      <c r="AC51" s="250"/>
      <c r="AD51" s="250"/>
      <c r="AE51" s="250"/>
      <c r="AF51" s="250"/>
      <c r="AG51" s="250"/>
      <c r="AH51" s="250"/>
      <c r="AI51" s="249"/>
      <c r="AJ51" s="249"/>
      <c r="AK51" s="249"/>
      <c r="AL51" s="249"/>
      <c r="AM51" s="249"/>
      <c r="AN51" s="249"/>
      <c r="AO51" s="249"/>
    </row>
    <row r="52" spans="1:41" s="71" customFormat="1" ht="12.75">
      <c r="A52" s="253"/>
      <c r="B52" s="253"/>
      <c r="C52" s="253"/>
      <c r="D52" s="253"/>
      <c r="E52" s="253"/>
      <c r="F52" s="245"/>
      <c r="G52" s="242"/>
      <c r="H52" s="242"/>
      <c r="I52" s="242"/>
      <c r="J52" s="242"/>
      <c r="K52" s="242"/>
      <c r="L52" s="242"/>
      <c r="M52" s="242"/>
      <c r="N52" s="242"/>
      <c r="O52" s="247"/>
      <c r="P52" s="242"/>
      <c r="Q52" s="242"/>
      <c r="R52" s="242"/>
      <c r="S52" s="242"/>
      <c r="T52" s="242"/>
      <c r="U52" s="242"/>
      <c r="V52" s="242"/>
      <c r="W52" s="241"/>
      <c r="X52" s="241"/>
      <c r="Y52" s="241"/>
      <c r="Z52" s="242"/>
      <c r="AA52" s="242"/>
      <c r="AB52" s="243"/>
      <c r="AC52" s="241"/>
      <c r="AD52" s="241"/>
      <c r="AE52" s="241"/>
      <c r="AF52" s="241"/>
      <c r="AG52" s="241"/>
      <c r="AH52" s="241"/>
      <c r="AI52" s="243"/>
      <c r="AJ52" s="243"/>
      <c r="AK52" s="243"/>
      <c r="AL52" s="243"/>
      <c r="AM52" s="243"/>
      <c r="AN52" s="243"/>
      <c r="AO52" s="243"/>
    </row>
    <row r="53" spans="1:41" s="71" customFormat="1" ht="12.75">
      <c r="A53" s="244"/>
      <c r="B53" s="244"/>
      <c r="C53" s="244"/>
      <c r="D53" s="244"/>
      <c r="E53" s="244"/>
      <c r="F53" s="245"/>
      <c r="G53" s="246"/>
      <c r="H53" s="246"/>
      <c r="I53" s="246"/>
      <c r="J53" s="246"/>
      <c r="K53" s="246"/>
      <c r="L53" s="246"/>
      <c r="M53" s="246"/>
      <c r="N53" s="246"/>
      <c r="O53" s="247"/>
      <c r="P53" s="246"/>
      <c r="Q53" s="246"/>
      <c r="R53" s="246"/>
      <c r="S53" s="246"/>
      <c r="T53" s="246"/>
      <c r="U53" s="246"/>
      <c r="V53" s="246"/>
      <c r="W53" s="248"/>
      <c r="X53" s="248"/>
      <c r="Y53" s="248"/>
      <c r="Z53" s="246"/>
      <c r="AA53" s="246"/>
      <c r="AB53" s="249"/>
      <c r="AC53" s="250"/>
      <c r="AD53" s="250"/>
      <c r="AE53" s="250"/>
      <c r="AF53" s="250"/>
      <c r="AG53" s="250"/>
      <c r="AH53" s="250"/>
      <c r="AI53" s="249"/>
      <c r="AJ53" s="249"/>
      <c r="AK53" s="249"/>
      <c r="AL53" s="249"/>
      <c r="AM53" s="249"/>
      <c r="AN53" s="249"/>
      <c r="AO53" s="249"/>
    </row>
    <row r="54" spans="1:41" s="71" customFormat="1" ht="12.75">
      <c r="A54" s="244"/>
      <c r="B54" s="244"/>
      <c r="C54" s="244"/>
      <c r="D54" s="244"/>
      <c r="E54" s="244"/>
      <c r="F54" s="245"/>
      <c r="G54" s="246"/>
      <c r="H54" s="246"/>
      <c r="I54" s="246"/>
      <c r="J54" s="246"/>
      <c r="K54" s="246"/>
      <c r="L54" s="246"/>
      <c r="M54" s="246"/>
      <c r="N54" s="246"/>
      <c r="O54" s="247"/>
      <c r="P54" s="246"/>
      <c r="Q54" s="246"/>
      <c r="R54" s="246"/>
      <c r="S54" s="246"/>
      <c r="T54" s="246"/>
      <c r="U54" s="246"/>
      <c r="V54" s="246"/>
      <c r="W54" s="248"/>
      <c r="X54" s="248"/>
      <c r="Y54" s="248"/>
      <c r="Z54" s="246"/>
      <c r="AA54" s="246"/>
      <c r="AB54" s="249"/>
      <c r="AC54" s="250"/>
      <c r="AD54" s="250"/>
      <c r="AE54" s="250"/>
      <c r="AF54" s="250"/>
      <c r="AG54" s="250"/>
      <c r="AH54" s="250"/>
      <c r="AI54" s="249"/>
      <c r="AJ54" s="249"/>
      <c r="AK54" s="249"/>
      <c r="AL54" s="249"/>
      <c r="AM54" s="249"/>
      <c r="AN54" s="249"/>
      <c r="AO54" s="249"/>
    </row>
    <row r="55" spans="1:41" s="71" customFormat="1" ht="12.75">
      <c r="A55" s="251"/>
      <c r="B55" s="251"/>
      <c r="C55" s="251"/>
      <c r="D55" s="251"/>
      <c r="E55" s="251"/>
      <c r="F55" s="245"/>
      <c r="G55" s="246"/>
      <c r="H55" s="246"/>
      <c r="I55" s="246"/>
      <c r="J55" s="246"/>
      <c r="K55" s="246"/>
      <c r="L55" s="246"/>
      <c r="M55" s="246"/>
      <c r="N55" s="246"/>
      <c r="O55" s="247"/>
      <c r="P55" s="246"/>
      <c r="Q55" s="246"/>
      <c r="R55" s="246"/>
      <c r="S55" s="246"/>
      <c r="T55" s="246"/>
      <c r="U55" s="246"/>
      <c r="V55" s="246"/>
      <c r="W55" s="248"/>
      <c r="X55" s="248"/>
      <c r="Y55" s="248"/>
      <c r="Z55" s="246"/>
      <c r="AA55" s="246"/>
      <c r="AB55" s="249"/>
      <c r="AC55" s="250"/>
      <c r="AD55" s="250"/>
      <c r="AE55" s="250"/>
      <c r="AF55" s="250"/>
      <c r="AG55" s="250"/>
      <c r="AH55" s="250"/>
      <c r="AI55" s="249"/>
      <c r="AJ55" s="249"/>
      <c r="AK55" s="249"/>
      <c r="AL55" s="249"/>
      <c r="AM55" s="249"/>
      <c r="AN55" s="249"/>
      <c r="AO55" s="249"/>
    </row>
    <row r="56" spans="1:41" s="71" customFormat="1" ht="12.75">
      <c r="A56" s="253"/>
      <c r="B56" s="253"/>
      <c r="C56" s="253"/>
      <c r="D56" s="253"/>
      <c r="E56" s="253"/>
      <c r="F56" s="245"/>
      <c r="G56" s="242"/>
      <c r="H56" s="242"/>
      <c r="I56" s="242"/>
      <c r="J56" s="242"/>
      <c r="K56" s="242"/>
      <c r="L56" s="242"/>
      <c r="M56" s="242"/>
      <c r="N56" s="242"/>
      <c r="O56" s="247"/>
      <c r="P56" s="242"/>
      <c r="Q56" s="242"/>
      <c r="R56" s="242"/>
      <c r="S56" s="242"/>
      <c r="T56" s="242"/>
      <c r="U56" s="242"/>
      <c r="V56" s="242"/>
      <c r="W56" s="241"/>
      <c r="X56" s="241"/>
      <c r="Y56" s="241"/>
      <c r="Z56" s="242"/>
      <c r="AA56" s="242"/>
      <c r="AB56" s="243"/>
      <c r="AC56" s="241"/>
      <c r="AD56" s="241"/>
      <c r="AE56" s="241"/>
      <c r="AF56" s="241"/>
      <c r="AG56" s="241"/>
      <c r="AH56" s="241"/>
      <c r="AI56" s="243"/>
      <c r="AJ56" s="243"/>
      <c r="AK56" s="243"/>
      <c r="AL56" s="243"/>
      <c r="AM56" s="243"/>
      <c r="AN56" s="243"/>
      <c r="AO56" s="243"/>
    </row>
    <row r="57" spans="1:41" s="71" customFormat="1" ht="12.75">
      <c r="A57" s="244"/>
      <c r="B57" s="244"/>
      <c r="C57" s="244"/>
      <c r="D57" s="244"/>
      <c r="E57" s="244"/>
      <c r="F57" s="245"/>
      <c r="G57" s="246"/>
      <c r="H57" s="246"/>
      <c r="I57" s="246"/>
      <c r="J57" s="246"/>
      <c r="K57" s="246"/>
      <c r="L57" s="246"/>
      <c r="M57" s="246"/>
      <c r="N57" s="246"/>
      <c r="O57" s="247"/>
      <c r="P57" s="246"/>
      <c r="Q57" s="246"/>
      <c r="R57" s="246"/>
      <c r="S57" s="246"/>
      <c r="T57" s="246"/>
      <c r="U57" s="246"/>
      <c r="V57" s="246"/>
      <c r="W57" s="248"/>
      <c r="X57" s="248"/>
      <c r="Y57" s="248"/>
      <c r="Z57" s="246"/>
      <c r="AA57" s="246"/>
      <c r="AB57" s="249"/>
      <c r="AC57" s="250"/>
      <c r="AD57" s="250"/>
      <c r="AE57" s="250"/>
      <c r="AF57" s="250"/>
      <c r="AG57" s="250"/>
      <c r="AH57" s="250"/>
      <c r="AI57" s="249"/>
      <c r="AJ57" s="249"/>
      <c r="AK57" s="249"/>
      <c r="AL57" s="249"/>
      <c r="AM57" s="249"/>
      <c r="AN57" s="249"/>
      <c r="AO57" s="249"/>
    </row>
    <row r="58" spans="1:41" s="71" customFormat="1" ht="12.75">
      <c r="A58" s="244"/>
      <c r="B58" s="244"/>
      <c r="C58" s="244"/>
      <c r="D58" s="244"/>
      <c r="E58" s="244"/>
      <c r="F58" s="245"/>
      <c r="G58" s="246"/>
      <c r="H58" s="246"/>
      <c r="I58" s="246"/>
      <c r="J58" s="246"/>
      <c r="K58" s="246"/>
      <c r="L58" s="246"/>
      <c r="M58" s="246"/>
      <c r="N58" s="246"/>
      <c r="O58" s="247"/>
      <c r="P58" s="246"/>
      <c r="Q58" s="246"/>
      <c r="R58" s="246"/>
      <c r="S58" s="246"/>
      <c r="T58" s="246"/>
      <c r="U58" s="246"/>
      <c r="V58" s="246"/>
      <c r="W58" s="248"/>
      <c r="X58" s="248"/>
      <c r="Y58" s="248"/>
      <c r="Z58" s="246"/>
      <c r="AA58" s="246"/>
      <c r="AB58" s="249"/>
      <c r="AC58" s="250"/>
      <c r="AD58" s="250"/>
      <c r="AE58" s="250"/>
      <c r="AF58" s="250"/>
      <c r="AG58" s="250"/>
      <c r="AH58" s="250"/>
      <c r="AI58" s="249"/>
      <c r="AJ58" s="249"/>
      <c r="AK58" s="249"/>
      <c r="AL58" s="249"/>
      <c r="AM58" s="249"/>
      <c r="AN58" s="249"/>
      <c r="AO58" s="249"/>
    </row>
    <row r="59" spans="1:41" s="71" customFormat="1" ht="12.75">
      <c r="A59" s="251"/>
      <c r="B59" s="251"/>
      <c r="C59" s="251"/>
      <c r="D59" s="251"/>
      <c r="E59" s="251"/>
      <c r="F59" s="245"/>
      <c r="G59" s="246"/>
      <c r="H59" s="246"/>
      <c r="I59" s="246"/>
      <c r="J59" s="246"/>
      <c r="K59" s="246"/>
      <c r="L59" s="246"/>
      <c r="M59" s="246"/>
      <c r="N59" s="246"/>
      <c r="O59" s="247"/>
      <c r="P59" s="246"/>
      <c r="Q59" s="246"/>
      <c r="R59" s="246"/>
      <c r="S59" s="246"/>
      <c r="T59" s="246"/>
      <c r="U59" s="246"/>
      <c r="V59" s="246"/>
      <c r="W59" s="248"/>
      <c r="X59" s="248"/>
      <c r="Y59" s="248"/>
      <c r="Z59" s="246"/>
      <c r="AA59" s="246"/>
      <c r="AB59" s="249"/>
      <c r="AC59" s="250"/>
      <c r="AD59" s="250"/>
      <c r="AE59" s="250"/>
      <c r="AF59" s="250"/>
      <c r="AG59" s="250"/>
      <c r="AH59" s="250"/>
      <c r="AI59" s="249"/>
      <c r="AJ59" s="249"/>
      <c r="AK59" s="249"/>
      <c r="AL59" s="249"/>
      <c r="AM59" s="249"/>
      <c r="AN59" s="249"/>
      <c r="AO59" s="249"/>
    </row>
    <row r="60" spans="1:41" s="71" customFormat="1" ht="12.75">
      <c r="A60" s="253"/>
      <c r="B60" s="253"/>
      <c r="C60" s="253"/>
      <c r="D60" s="253"/>
      <c r="E60" s="253"/>
      <c r="F60" s="245"/>
      <c r="G60" s="242"/>
      <c r="H60" s="242"/>
      <c r="I60" s="242"/>
      <c r="J60" s="242"/>
      <c r="K60" s="242"/>
      <c r="L60" s="242"/>
      <c r="M60" s="242"/>
      <c r="N60" s="242"/>
      <c r="O60" s="247"/>
      <c r="P60" s="242"/>
      <c r="Q60" s="242"/>
      <c r="R60" s="242"/>
      <c r="S60" s="242"/>
      <c r="T60" s="242"/>
      <c r="U60" s="242"/>
      <c r="V60" s="242"/>
      <c r="W60" s="241"/>
      <c r="X60" s="241"/>
      <c r="Y60" s="241"/>
      <c r="Z60" s="242"/>
      <c r="AA60" s="242"/>
      <c r="AB60" s="243"/>
      <c r="AC60" s="241"/>
      <c r="AD60" s="241"/>
      <c r="AE60" s="241"/>
      <c r="AF60" s="241"/>
      <c r="AG60" s="241"/>
      <c r="AH60" s="241"/>
      <c r="AI60" s="243"/>
      <c r="AJ60" s="243"/>
      <c r="AK60" s="243"/>
      <c r="AL60" s="243"/>
      <c r="AM60" s="243"/>
      <c r="AN60" s="243"/>
      <c r="AO60" s="243"/>
    </row>
    <row r="61" spans="1:41" s="71" customFormat="1" ht="12.75">
      <c r="A61" s="244"/>
      <c r="B61" s="244"/>
      <c r="C61" s="244"/>
      <c r="D61" s="244"/>
      <c r="E61" s="244"/>
      <c r="F61" s="245"/>
      <c r="G61" s="246"/>
      <c r="H61" s="246"/>
      <c r="I61" s="246"/>
      <c r="J61" s="246"/>
      <c r="K61" s="246"/>
      <c r="L61" s="246"/>
      <c r="M61" s="246"/>
      <c r="N61" s="246"/>
      <c r="O61" s="247"/>
      <c r="P61" s="246"/>
      <c r="Q61" s="246"/>
      <c r="R61" s="246"/>
      <c r="S61" s="246"/>
      <c r="T61" s="246"/>
      <c r="U61" s="246"/>
      <c r="V61" s="246"/>
      <c r="W61" s="248"/>
      <c r="X61" s="248"/>
      <c r="Y61" s="248"/>
      <c r="Z61" s="246"/>
      <c r="AA61" s="246"/>
      <c r="AB61" s="249"/>
      <c r="AC61" s="250"/>
      <c r="AD61" s="250"/>
      <c r="AE61" s="250"/>
      <c r="AF61" s="250"/>
      <c r="AG61" s="250"/>
      <c r="AH61" s="250"/>
      <c r="AI61" s="249"/>
      <c r="AJ61" s="249"/>
      <c r="AK61" s="249"/>
      <c r="AL61" s="249"/>
      <c r="AM61" s="249"/>
      <c r="AN61" s="249"/>
      <c r="AO61" s="249"/>
    </row>
    <row r="62" spans="1:41" s="71" customFormat="1" ht="12.75">
      <c r="A62" s="244"/>
      <c r="B62" s="244"/>
      <c r="C62" s="244"/>
      <c r="D62" s="244"/>
      <c r="E62" s="244"/>
      <c r="F62" s="245"/>
      <c r="G62" s="246"/>
      <c r="H62" s="246"/>
      <c r="I62" s="246"/>
      <c r="J62" s="246"/>
      <c r="K62" s="246"/>
      <c r="L62" s="246"/>
      <c r="M62" s="246"/>
      <c r="N62" s="246"/>
      <c r="O62" s="247"/>
      <c r="P62" s="246"/>
      <c r="Q62" s="246"/>
      <c r="R62" s="246"/>
      <c r="S62" s="246"/>
      <c r="T62" s="246"/>
      <c r="U62" s="246"/>
      <c r="V62" s="246"/>
      <c r="W62" s="248"/>
      <c r="X62" s="248"/>
      <c r="Y62" s="248"/>
      <c r="Z62" s="246"/>
      <c r="AA62" s="246"/>
      <c r="AB62" s="249"/>
      <c r="AC62" s="250"/>
      <c r="AD62" s="250"/>
      <c r="AE62" s="250"/>
      <c r="AF62" s="250"/>
      <c r="AG62" s="250"/>
      <c r="AH62" s="250"/>
      <c r="AI62" s="249"/>
      <c r="AJ62" s="249"/>
      <c r="AK62" s="249"/>
      <c r="AL62" s="249"/>
      <c r="AM62" s="249"/>
      <c r="AN62" s="249"/>
      <c r="AO62" s="249"/>
    </row>
    <row r="63" spans="1:41" s="71" customFormat="1" ht="12.75">
      <c r="A63" s="251"/>
      <c r="B63" s="251"/>
      <c r="C63" s="251"/>
      <c r="D63" s="251"/>
      <c r="E63" s="251"/>
      <c r="F63" s="245"/>
      <c r="G63" s="246"/>
      <c r="H63" s="246"/>
      <c r="I63" s="246"/>
      <c r="J63" s="246"/>
      <c r="K63" s="246"/>
      <c r="L63" s="246"/>
      <c r="M63" s="246"/>
      <c r="N63" s="246"/>
      <c r="O63" s="247"/>
      <c r="P63" s="246"/>
      <c r="Q63" s="246"/>
      <c r="R63" s="246"/>
      <c r="S63" s="246"/>
      <c r="T63" s="246"/>
      <c r="U63" s="246"/>
      <c r="V63" s="246"/>
      <c r="W63" s="248"/>
      <c r="X63" s="248"/>
      <c r="Y63" s="248"/>
      <c r="Z63" s="246"/>
      <c r="AA63" s="246"/>
      <c r="AB63" s="249"/>
      <c r="AC63" s="250"/>
      <c r="AD63" s="250"/>
      <c r="AE63" s="250"/>
      <c r="AF63" s="250"/>
      <c r="AG63" s="250"/>
      <c r="AH63" s="250"/>
      <c r="AI63" s="249"/>
      <c r="AJ63" s="249"/>
      <c r="AK63" s="249"/>
      <c r="AL63" s="249"/>
      <c r="AM63" s="249"/>
      <c r="AN63" s="249"/>
      <c r="AO63" s="249"/>
    </row>
    <row r="64" spans="1:41" s="71" customFormat="1" ht="12.75">
      <c r="A64" s="254"/>
      <c r="B64" s="254"/>
      <c r="C64" s="254"/>
      <c r="D64" s="254"/>
      <c r="E64" s="254"/>
      <c r="F64" s="245"/>
      <c r="G64" s="255"/>
      <c r="H64" s="255"/>
      <c r="I64" s="255"/>
      <c r="J64" s="255"/>
      <c r="K64" s="255"/>
      <c r="L64" s="255"/>
      <c r="M64" s="255"/>
      <c r="N64" s="255"/>
      <c r="O64" s="247"/>
      <c r="P64" s="255"/>
      <c r="Q64" s="255"/>
      <c r="R64" s="255"/>
      <c r="S64" s="255"/>
      <c r="T64" s="255"/>
      <c r="U64" s="255"/>
      <c r="V64" s="255"/>
      <c r="W64" s="256"/>
      <c r="X64" s="256"/>
      <c r="Y64" s="256"/>
      <c r="Z64" s="255"/>
      <c r="AA64" s="255"/>
      <c r="AB64" s="243"/>
      <c r="AC64" s="241"/>
      <c r="AD64" s="241"/>
      <c r="AE64" s="241"/>
      <c r="AF64" s="241"/>
      <c r="AG64" s="241"/>
      <c r="AH64" s="241"/>
      <c r="AI64" s="243"/>
      <c r="AJ64" s="243"/>
      <c r="AK64" s="243"/>
      <c r="AL64" s="243"/>
      <c r="AM64" s="243"/>
      <c r="AN64" s="243"/>
      <c r="AO64" s="243"/>
    </row>
    <row r="65" spans="1:41" s="71" customFormat="1" ht="12.75">
      <c r="A65" s="253"/>
      <c r="B65" s="253"/>
      <c r="C65" s="253"/>
      <c r="D65" s="253"/>
      <c r="E65" s="253"/>
      <c r="F65" s="245"/>
      <c r="G65" s="255"/>
      <c r="H65" s="255"/>
      <c r="I65" s="255"/>
      <c r="J65" s="255"/>
      <c r="K65" s="255"/>
      <c r="L65" s="255"/>
      <c r="M65" s="255"/>
      <c r="N65" s="255"/>
      <c r="O65" s="247"/>
      <c r="P65" s="255"/>
      <c r="Q65" s="255"/>
      <c r="R65" s="255"/>
      <c r="S65" s="255"/>
      <c r="T65" s="255"/>
      <c r="U65" s="255"/>
      <c r="V65" s="255"/>
      <c r="W65" s="256"/>
      <c r="X65" s="256"/>
      <c r="Y65" s="256"/>
      <c r="Z65" s="255"/>
      <c r="AA65" s="255"/>
      <c r="AB65" s="257"/>
      <c r="AC65" s="258"/>
      <c r="AD65" s="258"/>
      <c r="AE65" s="258"/>
      <c r="AF65" s="258"/>
      <c r="AG65" s="258"/>
      <c r="AH65" s="258"/>
      <c r="AI65" s="257"/>
      <c r="AJ65" s="257"/>
      <c r="AK65" s="257"/>
      <c r="AL65" s="257"/>
      <c r="AM65" s="257"/>
      <c r="AN65" s="257"/>
      <c r="AO65" s="257"/>
    </row>
    <row r="66" spans="1:41" s="71" customFormat="1" ht="12.75">
      <c r="A66" s="253"/>
      <c r="B66" s="253"/>
      <c r="C66" s="253"/>
      <c r="D66" s="253"/>
      <c r="E66" s="253"/>
      <c r="F66" s="245"/>
      <c r="G66" s="255"/>
      <c r="H66" s="255"/>
      <c r="I66" s="255"/>
      <c r="J66" s="255"/>
      <c r="K66" s="255"/>
      <c r="L66" s="255"/>
      <c r="M66" s="255"/>
      <c r="N66" s="255"/>
      <c r="O66" s="247"/>
      <c r="P66" s="255"/>
      <c r="Q66" s="255"/>
      <c r="R66" s="255"/>
      <c r="S66" s="255"/>
      <c r="T66" s="255"/>
      <c r="U66" s="255"/>
      <c r="V66" s="255"/>
      <c r="W66" s="256"/>
      <c r="X66" s="256"/>
      <c r="Y66" s="256"/>
      <c r="Z66" s="255"/>
      <c r="AA66" s="255"/>
      <c r="AB66" s="243"/>
      <c r="AC66" s="241"/>
      <c r="AD66" s="241"/>
      <c r="AE66" s="241"/>
      <c r="AF66" s="241"/>
      <c r="AG66" s="241"/>
      <c r="AH66" s="241"/>
      <c r="AI66" s="243"/>
      <c r="AJ66" s="243"/>
      <c r="AK66" s="243"/>
      <c r="AL66" s="243"/>
      <c r="AM66" s="243"/>
      <c r="AN66" s="243"/>
      <c r="AO66" s="243"/>
    </row>
    <row r="67" spans="1:41" s="71" customFormat="1" ht="12.75">
      <c r="A67" s="259"/>
      <c r="B67" s="259"/>
      <c r="C67" s="259"/>
      <c r="D67" s="259"/>
      <c r="E67" s="259"/>
      <c r="F67" s="245"/>
      <c r="G67" s="255"/>
      <c r="H67" s="255"/>
      <c r="I67" s="255"/>
      <c r="J67" s="255"/>
      <c r="K67" s="255"/>
      <c r="L67" s="255"/>
      <c r="M67" s="256"/>
      <c r="N67" s="256"/>
      <c r="O67" s="247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5"/>
      <c r="AA67" s="255"/>
      <c r="AB67" s="243"/>
      <c r="AC67" s="241"/>
      <c r="AD67" s="241"/>
      <c r="AE67" s="241"/>
      <c r="AF67" s="241"/>
      <c r="AG67" s="241"/>
      <c r="AH67" s="241"/>
      <c r="AI67" s="243"/>
      <c r="AJ67" s="243"/>
      <c r="AK67" s="243"/>
      <c r="AL67" s="243"/>
      <c r="AM67" s="243"/>
      <c r="AN67" s="243"/>
      <c r="AO67" s="243"/>
    </row>
    <row r="68" spans="1:41" s="71" customFormat="1" ht="21.75" customHeight="1">
      <c r="A68" s="260"/>
      <c r="B68" s="260"/>
      <c r="C68" s="260"/>
      <c r="D68" s="260"/>
      <c r="E68" s="260"/>
      <c r="F68" s="261"/>
      <c r="G68" s="262"/>
      <c r="H68" s="262"/>
      <c r="I68" s="262"/>
      <c r="J68" s="262"/>
      <c r="K68" s="262"/>
      <c r="L68" s="262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</row>
    <row r="69" spans="1:41" s="240" customFormat="1" ht="12.75">
      <c r="A69" s="258"/>
      <c r="B69" s="258"/>
      <c r="C69" s="258"/>
      <c r="D69" s="258"/>
      <c r="E69" s="258"/>
      <c r="F69" s="261"/>
      <c r="G69" s="261"/>
      <c r="H69" s="261"/>
      <c r="I69" s="261"/>
      <c r="J69" s="261"/>
      <c r="K69" s="261"/>
      <c r="L69" s="261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</row>
    <row r="70" spans="1:41" s="240" customFormat="1" ht="12.75">
      <c r="A70" s="263"/>
      <c r="B70" s="263"/>
      <c r="C70" s="263"/>
      <c r="D70" s="263"/>
      <c r="E70" s="263"/>
      <c r="F70" s="261"/>
      <c r="G70" s="261"/>
      <c r="H70" s="261"/>
      <c r="I70" s="261"/>
      <c r="J70" s="261"/>
      <c r="K70" s="261"/>
      <c r="L70" s="261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</row>
    <row r="71" spans="1:41" s="240" customFormat="1" ht="12.75">
      <c r="A71" s="263"/>
      <c r="B71" s="263"/>
      <c r="C71" s="263"/>
      <c r="D71" s="263"/>
      <c r="E71" s="263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</row>
    <row r="72" spans="6:34" s="71" customFormat="1" ht="12.75"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C72" s="240"/>
      <c r="AD72" s="240"/>
      <c r="AE72" s="240"/>
      <c r="AF72" s="240"/>
      <c r="AG72" s="240"/>
      <c r="AH72" s="240"/>
    </row>
    <row r="73" spans="6:34" s="71" customFormat="1" ht="12.75"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C73" s="240"/>
      <c r="AD73" s="240"/>
      <c r="AE73" s="240"/>
      <c r="AF73" s="240"/>
      <c r="AG73" s="240"/>
      <c r="AH73" s="240"/>
    </row>
    <row r="74" spans="6:34" s="71" customFormat="1" ht="12.75"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C74" s="240"/>
      <c r="AD74" s="240"/>
      <c r="AE74" s="240"/>
      <c r="AF74" s="240"/>
      <c r="AG74" s="240"/>
      <c r="AH74" s="240"/>
    </row>
    <row r="75" spans="6:34" s="71" customFormat="1" ht="12.75"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C75" s="240"/>
      <c r="AD75" s="240"/>
      <c r="AE75" s="240"/>
      <c r="AF75" s="240"/>
      <c r="AG75" s="240"/>
      <c r="AH75" s="240"/>
    </row>
    <row r="76" spans="6:34" s="71" customFormat="1" ht="12.75"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C76" s="240"/>
      <c r="AD76" s="240"/>
      <c r="AE76" s="240"/>
      <c r="AF76" s="240"/>
      <c r="AG76" s="240"/>
      <c r="AH76" s="240"/>
    </row>
    <row r="77" spans="6:34" s="71" customFormat="1" ht="12.75"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C77" s="240"/>
      <c r="AD77" s="240"/>
      <c r="AE77" s="240"/>
      <c r="AF77" s="240"/>
      <c r="AG77" s="240"/>
      <c r="AH77" s="240"/>
    </row>
    <row r="78" spans="6:34" s="71" customFormat="1" ht="12.75"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C78" s="240"/>
      <c r="AD78" s="240"/>
      <c r="AE78" s="240"/>
      <c r="AF78" s="240"/>
      <c r="AG78" s="240"/>
      <c r="AH78" s="240"/>
    </row>
    <row r="79" spans="6:34" s="71" customFormat="1" ht="12.75"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C79" s="240"/>
      <c r="AD79" s="240"/>
      <c r="AE79" s="240"/>
      <c r="AF79" s="240"/>
      <c r="AG79" s="240"/>
      <c r="AH79" s="240"/>
    </row>
    <row r="80" spans="6:34" s="71" customFormat="1" ht="12.75"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C80" s="240"/>
      <c r="AD80" s="240"/>
      <c r="AE80" s="240"/>
      <c r="AF80" s="240"/>
      <c r="AG80" s="240"/>
      <c r="AH80" s="240"/>
    </row>
    <row r="81" spans="6:34" s="71" customFormat="1" ht="12.75"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C81" s="240"/>
      <c r="AD81" s="240"/>
      <c r="AE81" s="240"/>
      <c r="AF81" s="240"/>
      <c r="AG81" s="240"/>
      <c r="AH81" s="240"/>
    </row>
    <row r="82" spans="6:34" s="71" customFormat="1" ht="12.75"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C82" s="240"/>
      <c r="AD82" s="240"/>
      <c r="AE82" s="240"/>
      <c r="AF82" s="240"/>
      <c r="AG82" s="240"/>
      <c r="AH82" s="240"/>
    </row>
    <row r="83" spans="6:34" s="71" customFormat="1" ht="12.75"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C83" s="240"/>
      <c r="AD83" s="240"/>
      <c r="AE83" s="240"/>
      <c r="AF83" s="240"/>
      <c r="AG83" s="240"/>
      <c r="AH83" s="240"/>
    </row>
    <row r="84" spans="6:34" s="71" customFormat="1" ht="12.75"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C84" s="240"/>
      <c r="AD84" s="240"/>
      <c r="AE84" s="240"/>
      <c r="AF84" s="240"/>
      <c r="AG84" s="240"/>
      <c r="AH84" s="240"/>
    </row>
    <row r="85" spans="6:34" s="71" customFormat="1" ht="12.75"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C85" s="240"/>
      <c r="AD85" s="240"/>
      <c r="AE85" s="240"/>
      <c r="AF85" s="240"/>
      <c r="AG85" s="240"/>
      <c r="AH85" s="240"/>
    </row>
    <row r="86" spans="6:34" s="71" customFormat="1" ht="12.75"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C86" s="240"/>
      <c r="AD86" s="240"/>
      <c r="AE86" s="240"/>
      <c r="AF86" s="240"/>
      <c r="AG86" s="240"/>
      <c r="AH86" s="240"/>
    </row>
    <row r="87" spans="6:34" s="71" customFormat="1" ht="12.75"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C87" s="240"/>
      <c r="AD87" s="240"/>
      <c r="AE87" s="240"/>
      <c r="AF87" s="240"/>
      <c r="AG87" s="240"/>
      <c r="AH87" s="240"/>
    </row>
    <row r="88" spans="6:34" s="71" customFormat="1" ht="12.75"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C88" s="240"/>
      <c r="AD88" s="240"/>
      <c r="AE88" s="240"/>
      <c r="AF88" s="240"/>
      <c r="AG88" s="240"/>
      <c r="AH88" s="240"/>
    </row>
    <row r="89" spans="6:34" s="71" customFormat="1" ht="12.75"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C89" s="240"/>
      <c r="AD89" s="240"/>
      <c r="AE89" s="240"/>
      <c r="AF89" s="240"/>
      <c r="AG89" s="240"/>
      <c r="AH89" s="240"/>
    </row>
    <row r="90" spans="6:34" s="71" customFormat="1" ht="12.75"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C90" s="240"/>
      <c r="AD90" s="240"/>
      <c r="AE90" s="240"/>
      <c r="AF90" s="240"/>
      <c r="AG90" s="240"/>
      <c r="AH90" s="240"/>
    </row>
    <row r="91" spans="6:34" s="71" customFormat="1" ht="12.75"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C91" s="240"/>
      <c r="AD91" s="240"/>
      <c r="AE91" s="240"/>
      <c r="AF91" s="240"/>
      <c r="AG91" s="240"/>
      <c r="AH91" s="240"/>
    </row>
    <row r="92" spans="6:34" s="71" customFormat="1" ht="12.75"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C92" s="240"/>
      <c r="AD92" s="240"/>
      <c r="AE92" s="240"/>
      <c r="AF92" s="240"/>
      <c r="AG92" s="240"/>
      <c r="AH92" s="240"/>
    </row>
    <row r="93" spans="6:34" s="71" customFormat="1" ht="12.75"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C93" s="240"/>
      <c r="AD93" s="240"/>
      <c r="AE93" s="240"/>
      <c r="AF93" s="240"/>
      <c r="AG93" s="240"/>
      <c r="AH93" s="240"/>
    </row>
    <row r="94" spans="6:34" s="71" customFormat="1" ht="12.75"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C94" s="240"/>
      <c r="AD94" s="240"/>
      <c r="AE94" s="240"/>
      <c r="AF94" s="240"/>
      <c r="AG94" s="240"/>
      <c r="AH94" s="240"/>
    </row>
    <row r="95" spans="6:34" s="71" customFormat="1" ht="12.75"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C95" s="240"/>
      <c r="AD95" s="240"/>
      <c r="AE95" s="240"/>
      <c r="AF95" s="240"/>
      <c r="AG95" s="240"/>
      <c r="AH95" s="240"/>
    </row>
    <row r="96" spans="6:34" s="71" customFormat="1" ht="12.75"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C96" s="240"/>
      <c r="AD96" s="240"/>
      <c r="AE96" s="240"/>
      <c r="AF96" s="240"/>
      <c r="AG96" s="240"/>
      <c r="AH96" s="240"/>
    </row>
    <row r="97" spans="6:34" s="71" customFormat="1" ht="12.75"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C97" s="240"/>
      <c r="AD97" s="240"/>
      <c r="AE97" s="240"/>
      <c r="AF97" s="240"/>
      <c r="AG97" s="240"/>
      <c r="AH97" s="240"/>
    </row>
    <row r="98" spans="6:34" s="71" customFormat="1" ht="12.75"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C98" s="240"/>
      <c r="AD98" s="240"/>
      <c r="AE98" s="240"/>
      <c r="AF98" s="240"/>
      <c r="AG98" s="240"/>
      <c r="AH98" s="240"/>
    </row>
    <row r="99" spans="6:34" s="71" customFormat="1" ht="12.75"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C99" s="240"/>
      <c r="AD99" s="240"/>
      <c r="AE99" s="240"/>
      <c r="AF99" s="240"/>
      <c r="AG99" s="240"/>
      <c r="AH99" s="240"/>
    </row>
    <row r="100" spans="6:34" s="71" customFormat="1" ht="12.75"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C100" s="240"/>
      <c r="AD100" s="240"/>
      <c r="AE100" s="240"/>
      <c r="AF100" s="240"/>
      <c r="AG100" s="240"/>
      <c r="AH100" s="240"/>
    </row>
    <row r="101" spans="6:34" s="71" customFormat="1" ht="12.75"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C101" s="240"/>
      <c r="AD101" s="240"/>
      <c r="AE101" s="240"/>
      <c r="AF101" s="240"/>
      <c r="AG101" s="240"/>
      <c r="AH101" s="240"/>
    </row>
    <row r="102" spans="6:34" s="71" customFormat="1" ht="12.75"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C102" s="240"/>
      <c r="AD102" s="240"/>
      <c r="AE102" s="240"/>
      <c r="AF102" s="240"/>
      <c r="AG102" s="240"/>
      <c r="AH102" s="240"/>
    </row>
    <row r="103" spans="6:34" s="71" customFormat="1" ht="12.75"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C103" s="240"/>
      <c r="AD103" s="240"/>
      <c r="AE103" s="240"/>
      <c r="AF103" s="240"/>
      <c r="AG103" s="240"/>
      <c r="AH103" s="240"/>
    </row>
    <row r="104" spans="6:34" s="71" customFormat="1" ht="12.75"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C104" s="240"/>
      <c r="AD104" s="240"/>
      <c r="AE104" s="240"/>
      <c r="AF104" s="240"/>
      <c r="AG104" s="240"/>
      <c r="AH104" s="240"/>
    </row>
    <row r="105" spans="6:34" s="71" customFormat="1" ht="12.75"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C105" s="240"/>
      <c r="AD105" s="240"/>
      <c r="AE105" s="240"/>
      <c r="AF105" s="240"/>
      <c r="AG105" s="240"/>
      <c r="AH105" s="240"/>
    </row>
    <row r="106" spans="6:34" s="71" customFormat="1" ht="12.75"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C106" s="240"/>
      <c r="AD106" s="240"/>
      <c r="AE106" s="240"/>
      <c r="AF106" s="240"/>
      <c r="AG106" s="240"/>
      <c r="AH106" s="240"/>
    </row>
    <row r="107" spans="6:34" s="71" customFormat="1" ht="12.75"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C107" s="240"/>
      <c r="AD107" s="240"/>
      <c r="AE107" s="240"/>
      <c r="AF107" s="240"/>
      <c r="AG107" s="240"/>
      <c r="AH107" s="240"/>
    </row>
    <row r="108" spans="6:34" s="71" customFormat="1" ht="12.75"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C108" s="240"/>
      <c r="AD108" s="240"/>
      <c r="AE108" s="240"/>
      <c r="AF108" s="240"/>
      <c r="AG108" s="240"/>
      <c r="AH108" s="240"/>
    </row>
    <row r="109" spans="6:34" s="71" customFormat="1" ht="12.75"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C109" s="240"/>
      <c r="AD109" s="240"/>
      <c r="AE109" s="240"/>
      <c r="AF109" s="240"/>
      <c r="AG109" s="240"/>
      <c r="AH109" s="240"/>
    </row>
    <row r="110" spans="6:34" s="71" customFormat="1" ht="12.75"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C110" s="240"/>
      <c r="AD110" s="240"/>
      <c r="AE110" s="240"/>
      <c r="AF110" s="240"/>
      <c r="AG110" s="240"/>
      <c r="AH110" s="240"/>
    </row>
    <row r="111" spans="6:34" s="71" customFormat="1" ht="12.75"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C111" s="240"/>
      <c r="AD111" s="240"/>
      <c r="AE111" s="240"/>
      <c r="AF111" s="240"/>
      <c r="AG111" s="240"/>
      <c r="AH111" s="240"/>
    </row>
    <row r="112" spans="6:34" s="71" customFormat="1" ht="12.75"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C112" s="240"/>
      <c r="AD112" s="240"/>
      <c r="AE112" s="240"/>
      <c r="AF112" s="240"/>
      <c r="AG112" s="240"/>
      <c r="AH112" s="240"/>
    </row>
    <row r="113" spans="6:34" s="71" customFormat="1" ht="12.75"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C113" s="240"/>
      <c r="AD113" s="240"/>
      <c r="AE113" s="240"/>
      <c r="AF113" s="240"/>
      <c r="AG113" s="240"/>
      <c r="AH113" s="240"/>
    </row>
    <row r="114" spans="6:34" s="71" customFormat="1" ht="12.75"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C114" s="240"/>
      <c r="AD114" s="240"/>
      <c r="AE114" s="240"/>
      <c r="AF114" s="240"/>
      <c r="AG114" s="240"/>
      <c r="AH114" s="240"/>
    </row>
    <row r="115" spans="6:34" s="71" customFormat="1" ht="12.75"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C115" s="240"/>
      <c r="AD115" s="240"/>
      <c r="AE115" s="240"/>
      <c r="AF115" s="240"/>
      <c r="AG115" s="240"/>
      <c r="AH115" s="240"/>
    </row>
    <row r="116" spans="6:34" s="71" customFormat="1" ht="12.75"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C116" s="240"/>
      <c r="AD116" s="240"/>
      <c r="AE116" s="240"/>
      <c r="AF116" s="240"/>
      <c r="AG116" s="240"/>
      <c r="AH116" s="240"/>
    </row>
    <row r="117" spans="6:34" s="71" customFormat="1" ht="12.75"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C117" s="240"/>
      <c r="AD117" s="240"/>
      <c r="AE117" s="240"/>
      <c r="AF117" s="240"/>
      <c r="AG117" s="240"/>
      <c r="AH117" s="240"/>
    </row>
    <row r="118" spans="6:34" s="71" customFormat="1" ht="12.75"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C118" s="240"/>
      <c r="AD118" s="240"/>
      <c r="AE118" s="240"/>
      <c r="AF118" s="240"/>
      <c r="AG118" s="240"/>
      <c r="AH118" s="240"/>
    </row>
    <row r="119" spans="6:34" s="71" customFormat="1" ht="12.75"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C119" s="240"/>
      <c r="AD119" s="240"/>
      <c r="AE119" s="240"/>
      <c r="AF119" s="240"/>
      <c r="AG119" s="240"/>
      <c r="AH119" s="240"/>
    </row>
    <row r="120" spans="6:34" s="71" customFormat="1" ht="12.75"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C120" s="240"/>
      <c r="AD120" s="240"/>
      <c r="AE120" s="240"/>
      <c r="AF120" s="240"/>
      <c r="AG120" s="240"/>
      <c r="AH120" s="240"/>
    </row>
    <row r="121" spans="6:34" s="71" customFormat="1" ht="12.75"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C121" s="240"/>
      <c r="AD121" s="240"/>
      <c r="AE121" s="240"/>
      <c r="AF121" s="240"/>
      <c r="AG121" s="240"/>
      <c r="AH121" s="240"/>
    </row>
    <row r="122" spans="6:34" s="71" customFormat="1" ht="12.75"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C122" s="240"/>
      <c r="AD122" s="240"/>
      <c r="AE122" s="240"/>
      <c r="AF122" s="240"/>
      <c r="AG122" s="240"/>
      <c r="AH122" s="240"/>
    </row>
    <row r="123" spans="6:34" s="71" customFormat="1" ht="12.75"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C123" s="240"/>
      <c r="AD123" s="240"/>
      <c r="AE123" s="240"/>
      <c r="AF123" s="240"/>
      <c r="AG123" s="240"/>
      <c r="AH123" s="240"/>
    </row>
    <row r="124" spans="6:34" s="71" customFormat="1" ht="12.75"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C124" s="240"/>
      <c r="AD124" s="240"/>
      <c r="AE124" s="240"/>
      <c r="AF124" s="240"/>
      <c r="AG124" s="240"/>
      <c r="AH124" s="240"/>
    </row>
    <row r="125" spans="6:34" s="71" customFormat="1" ht="12.75"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C125" s="240"/>
      <c r="AD125" s="240"/>
      <c r="AE125" s="240"/>
      <c r="AF125" s="240"/>
      <c r="AG125" s="240"/>
      <c r="AH125" s="240"/>
    </row>
    <row r="126" spans="6:34" s="71" customFormat="1" ht="12.75"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C126" s="240"/>
      <c r="AD126" s="240"/>
      <c r="AE126" s="240"/>
      <c r="AF126" s="240"/>
      <c r="AG126" s="240"/>
      <c r="AH126" s="240"/>
    </row>
    <row r="127" spans="6:34" s="71" customFormat="1" ht="12.75"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C127" s="240"/>
      <c r="AD127" s="240"/>
      <c r="AE127" s="240"/>
      <c r="AF127" s="240"/>
      <c r="AG127" s="240"/>
      <c r="AH127" s="240"/>
    </row>
    <row r="128" spans="6:34" s="71" customFormat="1" ht="12.75"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C128" s="240"/>
      <c r="AD128" s="240"/>
      <c r="AE128" s="240"/>
      <c r="AF128" s="240"/>
      <c r="AG128" s="240"/>
      <c r="AH128" s="240"/>
    </row>
    <row r="129" spans="6:34" s="71" customFormat="1" ht="12.75"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C129" s="240"/>
      <c r="AD129" s="240"/>
      <c r="AE129" s="240"/>
      <c r="AF129" s="240"/>
      <c r="AG129" s="240"/>
      <c r="AH129" s="240"/>
    </row>
    <row r="130" spans="6:34" s="71" customFormat="1" ht="12.75"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C130" s="240"/>
      <c r="AD130" s="240"/>
      <c r="AE130" s="240"/>
      <c r="AF130" s="240"/>
      <c r="AG130" s="240"/>
      <c r="AH130" s="240"/>
    </row>
    <row r="131" spans="6:34" s="71" customFormat="1" ht="12.75"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C131" s="240"/>
      <c r="AD131" s="240"/>
      <c r="AE131" s="240"/>
      <c r="AF131" s="240"/>
      <c r="AG131" s="240"/>
      <c r="AH131" s="240"/>
    </row>
    <row r="132" spans="6:34" s="71" customFormat="1" ht="12.75"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C132" s="240"/>
      <c r="AD132" s="240"/>
      <c r="AE132" s="240"/>
      <c r="AF132" s="240"/>
      <c r="AG132" s="240"/>
      <c r="AH132" s="240"/>
    </row>
  </sheetData>
  <sheetProtection/>
  <mergeCells count="95">
    <mergeCell ref="D5:V5"/>
    <mergeCell ref="W5:Y5"/>
    <mergeCell ref="Z5:AA5"/>
    <mergeCell ref="AB5:AB10"/>
    <mergeCell ref="E7:E13"/>
    <mergeCell ref="AT1:AZ1"/>
    <mergeCell ref="AR9:AR13"/>
    <mergeCell ref="AU12:AX12"/>
    <mergeCell ref="AS11:AS13"/>
    <mergeCell ref="AT11:AX11"/>
    <mergeCell ref="A2:AC2"/>
    <mergeCell ref="A3:AC3"/>
    <mergeCell ref="A5:A13"/>
    <mergeCell ref="B5:B11"/>
    <mergeCell ref="C5:C11"/>
    <mergeCell ref="BW5:BW13"/>
    <mergeCell ref="D6:D13"/>
    <mergeCell ref="E6:V6"/>
    <mergeCell ref="AG6:AG13"/>
    <mergeCell ref="AH6:AY6"/>
    <mergeCell ref="AK10:AO11"/>
    <mergeCell ref="AP10:AP13"/>
    <mergeCell ref="BE7:BE13"/>
    <mergeCell ref="BB5:BB11"/>
    <mergeCell ref="AI7:AY7"/>
    <mergeCell ref="BC5:BC13"/>
    <mergeCell ref="BE6:BV6"/>
    <mergeCell ref="AZ5:AZ13"/>
    <mergeCell ref="BN8:BN13"/>
    <mergeCell ref="BD5:BV5"/>
    <mergeCell ref="AY10:AY13"/>
    <mergeCell ref="BO8:BV8"/>
    <mergeCell ref="BD6:BD13"/>
    <mergeCell ref="AR8:AY8"/>
    <mergeCell ref="AS9:AY9"/>
    <mergeCell ref="O9:O13"/>
    <mergeCell ref="P9:V9"/>
    <mergeCell ref="AI9:AI13"/>
    <mergeCell ref="AJ9:AP9"/>
    <mergeCell ref="G10:G13"/>
    <mergeCell ref="BF7:BV7"/>
    <mergeCell ref="F8:M8"/>
    <mergeCell ref="N8:N13"/>
    <mergeCell ref="BA5:BA11"/>
    <mergeCell ref="O8:V8"/>
    <mergeCell ref="AD5:AD11"/>
    <mergeCell ref="AE5:AE11"/>
    <mergeCell ref="P11:P13"/>
    <mergeCell ref="Q11:U11"/>
    <mergeCell ref="BF8:BM8"/>
    <mergeCell ref="BG10:BG13"/>
    <mergeCell ref="F7:V7"/>
    <mergeCell ref="AH7:AH13"/>
    <mergeCell ref="F9:F13"/>
    <mergeCell ref="G9:M9"/>
    <mergeCell ref="BP10:BQ10"/>
    <mergeCell ref="BP9:BV9"/>
    <mergeCell ref="BV10:BV13"/>
    <mergeCell ref="H10:L11"/>
    <mergeCell ref="M10:M13"/>
    <mergeCell ref="P10:U10"/>
    <mergeCell ref="V10:V13"/>
    <mergeCell ref="AJ10:AJ13"/>
    <mergeCell ref="BQ11:BU11"/>
    <mergeCell ref="AT12:AT13"/>
    <mergeCell ref="AS10:AT10"/>
    <mergeCell ref="BH10:BL11"/>
    <mergeCell ref="H12:H13"/>
    <mergeCell ref="I12:L12"/>
    <mergeCell ref="Q12:Q13"/>
    <mergeCell ref="R12:U12"/>
    <mergeCell ref="AK12:AK13"/>
    <mergeCell ref="BH12:BH13"/>
    <mergeCell ref="AF5:AF13"/>
    <mergeCell ref="AG5:AY5"/>
    <mergeCell ref="AI8:AP8"/>
    <mergeCell ref="AQ8:AQ13"/>
    <mergeCell ref="E43:J43"/>
    <mergeCell ref="BP11:BP13"/>
    <mergeCell ref="BI12:BL12"/>
    <mergeCell ref="BF9:BF13"/>
    <mergeCell ref="BG9:BM9"/>
    <mergeCell ref="BM10:BM13"/>
    <mergeCell ref="BH43:BI43"/>
    <mergeCell ref="BK43:BL43"/>
    <mergeCell ref="A44:X44"/>
    <mergeCell ref="BQ12:BQ13"/>
    <mergeCell ref="BR12:BU12"/>
    <mergeCell ref="A42:AY42"/>
    <mergeCell ref="BC42:BG42"/>
    <mergeCell ref="BH42:BI42"/>
    <mergeCell ref="BK42:BL42"/>
    <mergeCell ref="AL12:AO12"/>
    <mergeCell ref="BO9:BO13"/>
    <mergeCell ref="AC5:A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W132"/>
  <sheetViews>
    <sheetView view="pageBreakPreview" zoomScale="60" zoomScalePageLayoutView="0" workbookViewId="0" topLeftCell="A11">
      <selection activeCell="L43" sqref="L43"/>
    </sheetView>
  </sheetViews>
  <sheetFormatPr defaultColWidth="9.140625" defaultRowHeight="12.75"/>
  <cols>
    <col min="1" max="1" width="22.140625" style="0" customWidth="1"/>
    <col min="2" max="2" width="13.28125" style="0" hidden="1" customWidth="1"/>
    <col min="3" max="3" width="7.57421875" style="0" hidden="1" customWidth="1"/>
    <col min="4" max="4" width="15.421875" style="0" customWidth="1"/>
    <col min="5" max="5" width="15.7109375" style="0" customWidth="1"/>
    <col min="6" max="6" width="8.57421875" style="93" customWidth="1"/>
    <col min="7" max="7" width="13.421875" style="93" customWidth="1"/>
    <col min="8" max="8" width="10.421875" style="93" customWidth="1"/>
    <col min="9" max="9" width="7.28125" style="93" bestFit="1" customWidth="1"/>
    <col min="10" max="10" width="7.8515625" style="93" bestFit="1" customWidth="1"/>
    <col min="11" max="11" width="7.57421875" style="93" bestFit="1" customWidth="1"/>
    <col min="12" max="12" width="7.7109375" style="93" bestFit="1" customWidth="1"/>
    <col min="13" max="13" width="9.8515625" style="93" customWidth="1"/>
    <col min="14" max="14" width="16.57421875" style="93" customWidth="1"/>
    <col min="15" max="15" width="15.28125" style="93" customWidth="1"/>
    <col min="16" max="16" width="14.140625" style="93" customWidth="1"/>
    <col min="17" max="17" width="15.8515625" style="93" bestFit="1" customWidth="1"/>
    <col min="18" max="18" width="7.28125" style="93" bestFit="1" customWidth="1"/>
    <col min="19" max="19" width="7.7109375" style="93" bestFit="1" customWidth="1"/>
    <col min="20" max="20" width="7.421875" style="93" bestFit="1" customWidth="1"/>
    <col min="21" max="21" width="7.57421875" style="93" bestFit="1" customWidth="1"/>
    <col min="22" max="22" width="16.28125" style="93" customWidth="1"/>
    <col min="23" max="27" width="9.7109375" style="93" hidden="1" customWidth="1"/>
    <col min="28" max="28" width="12.421875" style="0" hidden="1" customWidth="1"/>
    <col min="29" max="29" width="16.7109375" style="128" customWidth="1"/>
    <col min="30" max="30" width="13.00390625" style="128" hidden="1" customWidth="1"/>
    <col min="31" max="31" width="8.57421875" style="128" hidden="1" customWidth="1"/>
    <col min="32" max="32" width="18.28125" style="128" hidden="1" customWidth="1"/>
    <col min="33" max="33" width="15.7109375" style="128" hidden="1" customWidth="1"/>
    <col min="34" max="34" width="15.8515625" style="128" hidden="1" customWidth="1"/>
    <col min="35" max="35" width="10.57421875" style="0" hidden="1" customWidth="1"/>
    <col min="36" max="36" width="13.57421875" style="0" hidden="1" customWidth="1"/>
    <col min="37" max="37" width="14.28125" style="0" hidden="1" customWidth="1"/>
    <col min="38" max="41" width="11.421875" style="0" hidden="1" customWidth="1"/>
    <col min="42" max="42" width="12.57421875" style="0" hidden="1" customWidth="1"/>
    <col min="43" max="43" width="16.140625" style="0" hidden="1" customWidth="1"/>
    <col min="44" max="44" width="10.7109375" style="0" hidden="1" customWidth="1"/>
    <col min="45" max="46" width="13.8515625" style="0" hidden="1" customWidth="1"/>
    <col min="47" max="50" width="9.421875" style="0" hidden="1" customWidth="1"/>
    <col min="51" max="51" width="0" style="0" hidden="1" customWidth="1"/>
    <col min="52" max="52" width="17.8515625" style="0" hidden="1" customWidth="1"/>
    <col min="53" max="54" width="0" style="0" hidden="1" customWidth="1"/>
    <col min="55" max="55" width="17.8515625" style="0" hidden="1" customWidth="1"/>
    <col min="56" max="56" width="15.8515625" style="0" hidden="1" customWidth="1"/>
    <col min="57" max="57" width="16.7109375" style="0" hidden="1" customWidth="1"/>
    <col min="58" max="58" width="10.8515625" style="0" hidden="1" customWidth="1"/>
    <col min="59" max="59" width="13.57421875" style="0" hidden="1" customWidth="1"/>
    <col min="60" max="60" width="12.8515625" style="0" hidden="1" customWidth="1"/>
    <col min="61" max="64" width="0" style="0" hidden="1" customWidth="1"/>
    <col min="65" max="65" width="11.00390625" style="0" hidden="1" customWidth="1"/>
    <col min="66" max="66" width="15.7109375" style="0" hidden="1" customWidth="1"/>
    <col min="67" max="67" width="0" style="0" hidden="1" customWidth="1"/>
    <col min="68" max="68" width="13.7109375" style="0" hidden="1" customWidth="1"/>
    <col min="69" max="69" width="13.28125" style="0" hidden="1" customWidth="1"/>
    <col min="70" max="74" width="0" style="0" hidden="1" customWidth="1"/>
    <col min="75" max="75" width="17.7109375" style="0" hidden="1" customWidth="1"/>
  </cols>
  <sheetData>
    <row r="1" spans="3:52" ht="31.5" customHeight="1">
      <c r="C1" s="125"/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C1" s="127"/>
      <c r="AT1" s="368"/>
      <c r="AU1" s="368"/>
      <c r="AV1" s="368"/>
      <c r="AW1" s="368"/>
      <c r="AX1" s="368"/>
      <c r="AY1" s="368"/>
      <c r="AZ1" s="368"/>
    </row>
    <row r="2" spans="1:51" ht="78" customHeight="1">
      <c r="A2" s="378" t="s">
        <v>212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</row>
    <row r="3" spans="1:51" ht="18">
      <c r="A3" s="379" t="s">
        <v>213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90"/>
      <c r="AT3" s="90"/>
      <c r="AU3" s="90"/>
      <c r="AV3" s="90"/>
      <c r="AW3" s="90"/>
      <c r="AX3" s="90"/>
      <c r="AY3" s="90"/>
    </row>
    <row r="4" ht="20.25" customHeight="1">
      <c r="AC4" s="131" t="s">
        <v>214</v>
      </c>
    </row>
    <row r="5" spans="1:75" ht="19.5" customHeight="1">
      <c r="A5" s="365"/>
      <c r="B5" s="362" t="s">
        <v>215</v>
      </c>
      <c r="C5" s="362" t="s">
        <v>216</v>
      </c>
      <c r="D5" s="397" t="s">
        <v>284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3"/>
      <c r="X5" s="363"/>
      <c r="Y5" s="363"/>
      <c r="Z5" s="363"/>
      <c r="AA5" s="363"/>
      <c r="AB5" s="364"/>
      <c r="AC5" s="380" t="s">
        <v>285</v>
      </c>
      <c r="AD5" s="362" t="s">
        <v>217</v>
      </c>
      <c r="AE5" s="362" t="s">
        <v>216</v>
      </c>
      <c r="AF5" s="365"/>
      <c r="AG5" s="362" t="s">
        <v>218</v>
      </c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80" t="s">
        <v>219</v>
      </c>
      <c r="BA5" s="362" t="s">
        <v>217</v>
      </c>
      <c r="BB5" s="362" t="s">
        <v>216</v>
      </c>
      <c r="BC5" s="365"/>
      <c r="BD5" s="362" t="s">
        <v>220</v>
      </c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80" t="s">
        <v>221</v>
      </c>
    </row>
    <row r="6" spans="1:75" ht="19.5" customHeight="1">
      <c r="A6" s="366"/>
      <c r="B6" s="362"/>
      <c r="C6" s="362"/>
      <c r="D6" s="365" t="s">
        <v>222</v>
      </c>
      <c r="E6" s="362" t="s">
        <v>223</v>
      </c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133"/>
      <c r="X6" s="133"/>
      <c r="Y6" s="133"/>
      <c r="Z6" s="133"/>
      <c r="AA6" s="133"/>
      <c r="AB6" s="364"/>
      <c r="AC6" s="381"/>
      <c r="AD6" s="362"/>
      <c r="AE6" s="362"/>
      <c r="AF6" s="366"/>
      <c r="AG6" s="365" t="s">
        <v>224</v>
      </c>
      <c r="AH6" s="362" t="s">
        <v>223</v>
      </c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81"/>
      <c r="BA6" s="362"/>
      <c r="BB6" s="362"/>
      <c r="BC6" s="366"/>
      <c r="BD6" s="365" t="s">
        <v>225</v>
      </c>
      <c r="BE6" s="362" t="s">
        <v>223</v>
      </c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81"/>
    </row>
    <row r="7" spans="1:75" ht="19.5" customHeight="1">
      <c r="A7" s="366"/>
      <c r="B7" s="362"/>
      <c r="C7" s="362"/>
      <c r="D7" s="366"/>
      <c r="E7" s="365" t="s">
        <v>226</v>
      </c>
      <c r="F7" s="362" t="s">
        <v>227</v>
      </c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133"/>
      <c r="X7" s="133"/>
      <c r="Y7" s="133"/>
      <c r="Z7" s="133"/>
      <c r="AA7" s="133"/>
      <c r="AB7" s="364"/>
      <c r="AC7" s="381"/>
      <c r="AD7" s="362"/>
      <c r="AE7" s="362"/>
      <c r="AF7" s="366"/>
      <c r="AG7" s="366"/>
      <c r="AH7" s="365" t="s">
        <v>226</v>
      </c>
      <c r="AI7" s="362" t="s">
        <v>227</v>
      </c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81"/>
      <c r="BA7" s="362"/>
      <c r="BB7" s="362"/>
      <c r="BC7" s="366"/>
      <c r="BD7" s="366"/>
      <c r="BE7" s="365" t="s">
        <v>226</v>
      </c>
      <c r="BF7" s="362" t="s">
        <v>227</v>
      </c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81"/>
    </row>
    <row r="8" spans="1:75" ht="23.25" customHeight="1">
      <c r="A8" s="366"/>
      <c r="B8" s="362"/>
      <c r="C8" s="362"/>
      <c r="D8" s="366"/>
      <c r="E8" s="366"/>
      <c r="F8" s="363" t="s">
        <v>228</v>
      </c>
      <c r="G8" s="363"/>
      <c r="H8" s="363"/>
      <c r="I8" s="363"/>
      <c r="J8" s="363"/>
      <c r="K8" s="363"/>
      <c r="L8" s="363"/>
      <c r="M8" s="363"/>
      <c r="N8" s="365" t="s">
        <v>229</v>
      </c>
      <c r="O8" s="363" t="s">
        <v>230</v>
      </c>
      <c r="P8" s="363"/>
      <c r="Q8" s="363"/>
      <c r="R8" s="363"/>
      <c r="S8" s="363"/>
      <c r="T8" s="363"/>
      <c r="U8" s="363"/>
      <c r="V8" s="363"/>
      <c r="W8" s="133"/>
      <c r="X8" s="133"/>
      <c r="Y8" s="133"/>
      <c r="Z8" s="133"/>
      <c r="AA8" s="133"/>
      <c r="AB8" s="364"/>
      <c r="AC8" s="381"/>
      <c r="AD8" s="362"/>
      <c r="AE8" s="362"/>
      <c r="AF8" s="366"/>
      <c r="AG8" s="366"/>
      <c r="AH8" s="366"/>
      <c r="AI8" s="363" t="s">
        <v>228</v>
      </c>
      <c r="AJ8" s="363"/>
      <c r="AK8" s="363"/>
      <c r="AL8" s="363"/>
      <c r="AM8" s="363"/>
      <c r="AN8" s="363"/>
      <c r="AO8" s="363"/>
      <c r="AP8" s="363"/>
      <c r="AQ8" s="365" t="s">
        <v>229</v>
      </c>
      <c r="AR8" s="362" t="s">
        <v>231</v>
      </c>
      <c r="AS8" s="362"/>
      <c r="AT8" s="362"/>
      <c r="AU8" s="362"/>
      <c r="AV8" s="362"/>
      <c r="AW8" s="362"/>
      <c r="AX8" s="362"/>
      <c r="AY8" s="362"/>
      <c r="AZ8" s="381"/>
      <c r="BA8" s="362"/>
      <c r="BB8" s="362"/>
      <c r="BC8" s="366"/>
      <c r="BD8" s="366"/>
      <c r="BE8" s="366"/>
      <c r="BF8" s="363" t="s">
        <v>228</v>
      </c>
      <c r="BG8" s="363"/>
      <c r="BH8" s="363"/>
      <c r="BI8" s="363"/>
      <c r="BJ8" s="363"/>
      <c r="BK8" s="363"/>
      <c r="BL8" s="363"/>
      <c r="BM8" s="363"/>
      <c r="BN8" s="365" t="s">
        <v>229</v>
      </c>
      <c r="BO8" s="362" t="s">
        <v>231</v>
      </c>
      <c r="BP8" s="362"/>
      <c r="BQ8" s="362"/>
      <c r="BR8" s="362"/>
      <c r="BS8" s="362"/>
      <c r="BT8" s="362"/>
      <c r="BU8" s="362"/>
      <c r="BV8" s="362"/>
      <c r="BW8" s="381"/>
    </row>
    <row r="9" spans="1:75" ht="18.75" customHeight="1">
      <c r="A9" s="366"/>
      <c r="B9" s="362"/>
      <c r="C9" s="362"/>
      <c r="D9" s="366"/>
      <c r="E9" s="366"/>
      <c r="F9" s="369" t="s">
        <v>232</v>
      </c>
      <c r="G9" s="363" t="s">
        <v>223</v>
      </c>
      <c r="H9" s="363"/>
      <c r="I9" s="363"/>
      <c r="J9" s="363"/>
      <c r="K9" s="363"/>
      <c r="L9" s="363"/>
      <c r="M9" s="363"/>
      <c r="N9" s="366"/>
      <c r="O9" s="365" t="s">
        <v>233</v>
      </c>
      <c r="P9" s="363" t="s">
        <v>223</v>
      </c>
      <c r="Q9" s="363"/>
      <c r="R9" s="363"/>
      <c r="S9" s="363"/>
      <c r="T9" s="363"/>
      <c r="U9" s="363"/>
      <c r="V9" s="363"/>
      <c r="W9" s="133"/>
      <c r="X9" s="133"/>
      <c r="Y9" s="133"/>
      <c r="Z9" s="133"/>
      <c r="AA9" s="133"/>
      <c r="AB9" s="364"/>
      <c r="AC9" s="381"/>
      <c r="AD9" s="362"/>
      <c r="AE9" s="362"/>
      <c r="AF9" s="366"/>
      <c r="AG9" s="366"/>
      <c r="AH9" s="366"/>
      <c r="AI9" s="369" t="s">
        <v>232</v>
      </c>
      <c r="AJ9" s="363" t="s">
        <v>223</v>
      </c>
      <c r="AK9" s="363"/>
      <c r="AL9" s="363"/>
      <c r="AM9" s="363"/>
      <c r="AN9" s="363"/>
      <c r="AO9" s="363"/>
      <c r="AP9" s="363"/>
      <c r="AQ9" s="366"/>
      <c r="AR9" s="369" t="s">
        <v>233</v>
      </c>
      <c r="AS9" s="363" t="s">
        <v>223</v>
      </c>
      <c r="AT9" s="363"/>
      <c r="AU9" s="363"/>
      <c r="AV9" s="363"/>
      <c r="AW9" s="363"/>
      <c r="AX9" s="363"/>
      <c r="AY9" s="363"/>
      <c r="AZ9" s="381"/>
      <c r="BA9" s="362"/>
      <c r="BB9" s="362"/>
      <c r="BC9" s="366"/>
      <c r="BD9" s="366"/>
      <c r="BE9" s="366"/>
      <c r="BF9" s="365" t="s">
        <v>232</v>
      </c>
      <c r="BG9" s="363" t="s">
        <v>223</v>
      </c>
      <c r="BH9" s="363"/>
      <c r="BI9" s="363"/>
      <c r="BJ9" s="363"/>
      <c r="BK9" s="363"/>
      <c r="BL9" s="363"/>
      <c r="BM9" s="363"/>
      <c r="BN9" s="366"/>
      <c r="BO9" s="369" t="s">
        <v>233</v>
      </c>
      <c r="BP9" s="363" t="s">
        <v>223</v>
      </c>
      <c r="BQ9" s="363"/>
      <c r="BR9" s="363"/>
      <c r="BS9" s="363"/>
      <c r="BT9" s="363"/>
      <c r="BU9" s="363"/>
      <c r="BV9" s="363"/>
      <c r="BW9" s="381"/>
    </row>
    <row r="10" spans="1:75" ht="12.75" customHeight="1" hidden="1">
      <c r="A10" s="366"/>
      <c r="B10" s="362"/>
      <c r="C10" s="362"/>
      <c r="D10" s="366"/>
      <c r="E10" s="366"/>
      <c r="F10" s="370"/>
      <c r="G10" s="375" t="s">
        <v>234</v>
      </c>
      <c r="H10" s="383" t="s">
        <v>235</v>
      </c>
      <c r="I10" s="384"/>
      <c r="J10" s="384"/>
      <c r="K10" s="384"/>
      <c r="L10" s="385"/>
      <c r="M10" s="375" t="s">
        <v>236</v>
      </c>
      <c r="N10" s="366"/>
      <c r="O10" s="366"/>
      <c r="P10" s="372" t="s">
        <v>237</v>
      </c>
      <c r="Q10" s="373"/>
      <c r="R10" s="373"/>
      <c r="S10" s="373"/>
      <c r="T10" s="373"/>
      <c r="U10" s="374"/>
      <c r="V10" s="375" t="s">
        <v>238</v>
      </c>
      <c r="W10" s="133"/>
      <c r="X10" s="133"/>
      <c r="Y10" s="133"/>
      <c r="Z10" s="133"/>
      <c r="AA10" s="133"/>
      <c r="AB10" s="364"/>
      <c r="AC10" s="381"/>
      <c r="AD10" s="362"/>
      <c r="AE10" s="362"/>
      <c r="AF10" s="366"/>
      <c r="AG10" s="366"/>
      <c r="AH10" s="366"/>
      <c r="AI10" s="370"/>
      <c r="AJ10" s="375" t="s">
        <v>234</v>
      </c>
      <c r="AK10" s="383" t="s">
        <v>235</v>
      </c>
      <c r="AL10" s="384"/>
      <c r="AM10" s="384"/>
      <c r="AN10" s="384"/>
      <c r="AO10" s="385"/>
      <c r="AP10" s="375" t="s">
        <v>239</v>
      </c>
      <c r="AQ10" s="366"/>
      <c r="AR10" s="370"/>
      <c r="AS10" s="389" t="s">
        <v>240</v>
      </c>
      <c r="AT10" s="389"/>
      <c r="AU10" s="135"/>
      <c r="AV10" s="135"/>
      <c r="AW10" s="135"/>
      <c r="AX10" s="135"/>
      <c r="AY10" s="375" t="s">
        <v>238</v>
      </c>
      <c r="AZ10" s="381"/>
      <c r="BA10" s="362"/>
      <c r="BB10" s="362"/>
      <c r="BC10" s="366"/>
      <c r="BD10" s="366"/>
      <c r="BE10" s="366"/>
      <c r="BF10" s="370"/>
      <c r="BG10" s="375" t="s">
        <v>234</v>
      </c>
      <c r="BH10" s="383" t="s">
        <v>235</v>
      </c>
      <c r="BI10" s="384"/>
      <c r="BJ10" s="384"/>
      <c r="BK10" s="384"/>
      <c r="BL10" s="385"/>
      <c r="BM10" s="375" t="s">
        <v>239</v>
      </c>
      <c r="BN10" s="366"/>
      <c r="BO10" s="370"/>
      <c r="BP10" s="389" t="s">
        <v>240</v>
      </c>
      <c r="BQ10" s="389"/>
      <c r="BR10" s="135"/>
      <c r="BS10" s="135"/>
      <c r="BT10" s="135"/>
      <c r="BU10" s="135"/>
      <c r="BV10" s="375" t="s">
        <v>238</v>
      </c>
      <c r="BW10" s="381"/>
    </row>
    <row r="11" spans="1:75" ht="67.5" customHeight="1">
      <c r="A11" s="366"/>
      <c r="B11" s="362"/>
      <c r="C11" s="362"/>
      <c r="D11" s="366"/>
      <c r="E11" s="366"/>
      <c r="F11" s="370"/>
      <c r="G11" s="376"/>
      <c r="H11" s="386"/>
      <c r="I11" s="387"/>
      <c r="J11" s="387"/>
      <c r="K11" s="387"/>
      <c r="L11" s="388"/>
      <c r="M11" s="376"/>
      <c r="N11" s="366"/>
      <c r="O11" s="366"/>
      <c r="P11" s="375" t="s">
        <v>241</v>
      </c>
      <c r="Q11" s="372" t="s">
        <v>242</v>
      </c>
      <c r="R11" s="373"/>
      <c r="S11" s="373"/>
      <c r="T11" s="373"/>
      <c r="U11" s="374"/>
      <c r="V11" s="376"/>
      <c r="W11" s="133"/>
      <c r="X11" s="133"/>
      <c r="Y11" s="133"/>
      <c r="Z11" s="133"/>
      <c r="AA11" s="133"/>
      <c r="AB11" s="134"/>
      <c r="AC11" s="381"/>
      <c r="AD11" s="362"/>
      <c r="AE11" s="362"/>
      <c r="AF11" s="366"/>
      <c r="AG11" s="366"/>
      <c r="AH11" s="366"/>
      <c r="AI11" s="370"/>
      <c r="AJ11" s="376"/>
      <c r="AK11" s="386"/>
      <c r="AL11" s="387"/>
      <c r="AM11" s="387"/>
      <c r="AN11" s="387"/>
      <c r="AO11" s="388"/>
      <c r="AP11" s="376"/>
      <c r="AQ11" s="366"/>
      <c r="AR11" s="370"/>
      <c r="AS11" s="375" t="s">
        <v>243</v>
      </c>
      <c r="AT11" s="372" t="s">
        <v>242</v>
      </c>
      <c r="AU11" s="373"/>
      <c r="AV11" s="373"/>
      <c r="AW11" s="373"/>
      <c r="AX11" s="374"/>
      <c r="AY11" s="376"/>
      <c r="AZ11" s="381"/>
      <c r="BA11" s="362"/>
      <c r="BB11" s="362"/>
      <c r="BC11" s="366"/>
      <c r="BD11" s="366"/>
      <c r="BE11" s="366"/>
      <c r="BF11" s="370"/>
      <c r="BG11" s="376"/>
      <c r="BH11" s="386"/>
      <c r="BI11" s="387"/>
      <c r="BJ11" s="387"/>
      <c r="BK11" s="387"/>
      <c r="BL11" s="388"/>
      <c r="BM11" s="376"/>
      <c r="BN11" s="366"/>
      <c r="BO11" s="370"/>
      <c r="BP11" s="375" t="s">
        <v>243</v>
      </c>
      <c r="BQ11" s="372" t="s">
        <v>242</v>
      </c>
      <c r="BR11" s="373"/>
      <c r="BS11" s="373"/>
      <c r="BT11" s="373"/>
      <c r="BU11" s="374"/>
      <c r="BV11" s="376"/>
      <c r="BW11" s="381"/>
    </row>
    <row r="12" spans="1:75" ht="12.75" customHeight="1">
      <c r="A12" s="366"/>
      <c r="B12" s="132"/>
      <c r="C12" s="132"/>
      <c r="D12" s="366"/>
      <c r="E12" s="366"/>
      <c r="F12" s="370"/>
      <c r="G12" s="376"/>
      <c r="H12" s="375" t="s">
        <v>244</v>
      </c>
      <c r="I12" s="389" t="s">
        <v>245</v>
      </c>
      <c r="J12" s="389"/>
      <c r="K12" s="389"/>
      <c r="L12" s="389"/>
      <c r="M12" s="376"/>
      <c r="N12" s="366"/>
      <c r="O12" s="366"/>
      <c r="P12" s="376"/>
      <c r="Q12" s="375" t="s">
        <v>244</v>
      </c>
      <c r="R12" s="389" t="s">
        <v>245</v>
      </c>
      <c r="S12" s="389"/>
      <c r="T12" s="389"/>
      <c r="U12" s="389"/>
      <c r="V12" s="376"/>
      <c r="W12" s="133"/>
      <c r="X12" s="133"/>
      <c r="Y12" s="133"/>
      <c r="Z12" s="133"/>
      <c r="AA12" s="133"/>
      <c r="AB12" s="134"/>
      <c r="AC12" s="381"/>
      <c r="AD12" s="132"/>
      <c r="AE12" s="132"/>
      <c r="AF12" s="366"/>
      <c r="AG12" s="366"/>
      <c r="AH12" s="366"/>
      <c r="AI12" s="370"/>
      <c r="AJ12" s="376"/>
      <c r="AK12" s="375" t="s">
        <v>244</v>
      </c>
      <c r="AL12" s="372" t="s">
        <v>245</v>
      </c>
      <c r="AM12" s="373"/>
      <c r="AN12" s="373"/>
      <c r="AO12" s="374"/>
      <c r="AP12" s="376"/>
      <c r="AQ12" s="366"/>
      <c r="AR12" s="370"/>
      <c r="AS12" s="376"/>
      <c r="AT12" s="375" t="s">
        <v>244</v>
      </c>
      <c r="AU12" s="372" t="s">
        <v>245</v>
      </c>
      <c r="AV12" s="373"/>
      <c r="AW12" s="373"/>
      <c r="AX12" s="374"/>
      <c r="AY12" s="376"/>
      <c r="AZ12" s="381"/>
      <c r="BA12" s="132"/>
      <c r="BB12" s="132"/>
      <c r="BC12" s="366"/>
      <c r="BD12" s="366"/>
      <c r="BE12" s="366"/>
      <c r="BF12" s="370"/>
      <c r="BG12" s="376"/>
      <c r="BH12" s="375" t="s">
        <v>244</v>
      </c>
      <c r="BI12" s="372" t="s">
        <v>245</v>
      </c>
      <c r="BJ12" s="373"/>
      <c r="BK12" s="373"/>
      <c r="BL12" s="374"/>
      <c r="BM12" s="376"/>
      <c r="BN12" s="366"/>
      <c r="BO12" s="370"/>
      <c r="BP12" s="376"/>
      <c r="BQ12" s="375" t="s">
        <v>244</v>
      </c>
      <c r="BR12" s="372" t="s">
        <v>245</v>
      </c>
      <c r="BS12" s="373"/>
      <c r="BT12" s="373"/>
      <c r="BU12" s="374"/>
      <c r="BV12" s="376"/>
      <c r="BW12" s="381"/>
    </row>
    <row r="13" spans="1:75" ht="25.5" customHeight="1">
      <c r="A13" s="367"/>
      <c r="B13" s="132"/>
      <c r="C13" s="132"/>
      <c r="D13" s="367"/>
      <c r="E13" s="367"/>
      <c r="F13" s="371"/>
      <c r="G13" s="377"/>
      <c r="H13" s="377"/>
      <c r="I13" s="135" t="s">
        <v>246</v>
      </c>
      <c r="J13" s="135" t="s">
        <v>247</v>
      </c>
      <c r="K13" s="135" t="s">
        <v>248</v>
      </c>
      <c r="L13" s="135" t="s">
        <v>249</v>
      </c>
      <c r="M13" s="377"/>
      <c r="N13" s="367"/>
      <c r="O13" s="367"/>
      <c r="P13" s="377"/>
      <c r="Q13" s="377"/>
      <c r="R13" s="135" t="s">
        <v>246</v>
      </c>
      <c r="S13" s="135" t="s">
        <v>247</v>
      </c>
      <c r="T13" s="135" t="s">
        <v>248</v>
      </c>
      <c r="U13" s="135" t="s">
        <v>249</v>
      </c>
      <c r="V13" s="377"/>
      <c r="W13" s="133"/>
      <c r="X13" s="133"/>
      <c r="Y13" s="133"/>
      <c r="Z13" s="133"/>
      <c r="AA13" s="133"/>
      <c r="AB13" s="134"/>
      <c r="AC13" s="382"/>
      <c r="AD13" s="132"/>
      <c r="AE13" s="132"/>
      <c r="AF13" s="367"/>
      <c r="AG13" s="367"/>
      <c r="AH13" s="367"/>
      <c r="AI13" s="371"/>
      <c r="AJ13" s="377"/>
      <c r="AK13" s="377"/>
      <c r="AL13" s="135" t="s">
        <v>246</v>
      </c>
      <c r="AM13" s="135" t="s">
        <v>247</v>
      </c>
      <c r="AN13" s="135" t="s">
        <v>248</v>
      </c>
      <c r="AO13" s="135" t="s">
        <v>249</v>
      </c>
      <c r="AP13" s="377"/>
      <c r="AQ13" s="367"/>
      <c r="AR13" s="371"/>
      <c r="AS13" s="377"/>
      <c r="AT13" s="377"/>
      <c r="AU13" s="135" t="s">
        <v>246</v>
      </c>
      <c r="AV13" s="135" t="s">
        <v>247</v>
      </c>
      <c r="AW13" s="135" t="s">
        <v>248</v>
      </c>
      <c r="AX13" s="135" t="s">
        <v>249</v>
      </c>
      <c r="AY13" s="377"/>
      <c r="AZ13" s="382"/>
      <c r="BA13" s="132"/>
      <c r="BB13" s="132"/>
      <c r="BC13" s="367"/>
      <c r="BD13" s="367"/>
      <c r="BE13" s="367"/>
      <c r="BF13" s="371"/>
      <c r="BG13" s="377"/>
      <c r="BH13" s="377"/>
      <c r="BI13" s="135" t="s">
        <v>246</v>
      </c>
      <c r="BJ13" s="135" t="s">
        <v>247</v>
      </c>
      <c r="BK13" s="135" t="s">
        <v>248</v>
      </c>
      <c r="BL13" s="135" t="s">
        <v>249</v>
      </c>
      <c r="BM13" s="377"/>
      <c r="BN13" s="367"/>
      <c r="BO13" s="371"/>
      <c r="BP13" s="377"/>
      <c r="BQ13" s="377"/>
      <c r="BR13" s="135" t="s">
        <v>246</v>
      </c>
      <c r="BS13" s="135" t="s">
        <v>247</v>
      </c>
      <c r="BT13" s="135" t="s">
        <v>248</v>
      </c>
      <c r="BU13" s="135" t="s">
        <v>249</v>
      </c>
      <c r="BV13" s="377"/>
      <c r="BW13" s="382"/>
    </row>
    <row r="14" spans="1:75" ht="21" customHeight="1">
      <c r="A14" s="132">
        <v>1</v>
      </c>
      <c r="B14" s="135">
        <v>1</v>
      </c>
      <c r="C14" s="135">
        <v>2</v>
      </c>
      <c r="D14" s="135">
        <v>2</v>
      </c>
      <c r="E14" s="135">
        <v>3</v>
      </c>
      <c r="F14" s="135" t="s">
        <v>250</v>
      </c>
      <c r="G14" s="135">
        <v>5</v>
      </c>
      <c r="H14" s="135" t="s">
        <v>251</v>
      </c>
      <c r="I14" s="135">
        <v>7</v>
      </c>
      <c r="J14" s="135">
        <v>8</v>
      </c>
      <c r="K14" s="135">
        <v>9</v>
      </c>
      <c r="L14" s="135">
        <v>10</v>
      </c>
      <c r="M14" s="135">
        <v>11</v>
      </c>
      <c r="N14" s="135">
        <v>12</v>
      </c>
      <c r="O14" s="135" t="s">
        <v>252</v>
      </c>
      <c r="P14" s="135">
        <v>14</v>
      </c>
      <c r="Q14" s="135" t="s">
        <v>253</v>
      </c>
      <c r="R14" s="135">
        <v>16</v>
      </c>
      <c r="S14" s="135">
        <v>17</v>
      </c>
      <c r="T14" s="135">
        <v>18</v>
      </c>
      <c r="U14" s="135">
        <v>19</v>
      </c>
      <c r="V14" s="135">
        <v>20</v>
      </c>
      <c r="W14" s="133"/>
      <c r="X14" s="133"/>
      <c r="Y14" s="133"/>
      <c r="Z14" s="133"/>
      <c r="AA14" s="133"/>
      <c r="AB14" s="134"/>
      <c r="AC14" s="136" t="s">
        <v>254</v>
      </c>
      <c r="AD14" s="136">
        <v>13</v>
      </c>
      <c r="AE14" s="136">
        <v>14</v>
      </c>
      <c r="AF14" s="132">
        <v>22</v>
      </c>
      <c r="AG14" s="132">
        <v>23</v>
      </c>
      <c r="AH14" s="132">
        <v>24</v>
      </c>
      <c r="AI14" s="135" t="s">
        <v>255</v>
      </c>
      <c r="AJ14" s="135">
        <v>26</v>
      </c>
      <c r="AK14" s="135" t="s">
        <v>256</v>
      </c>
      <c r="AL14" s="135">
        <v>28</v>
      </c>
      <c r="AM14" s="135">
        <v>29</v>
      </c>
      <c r="AN14" s="135">
        <v>30</v>
      </c>
      <c r="AO14" s="135">
        <v>31</v>
      </c>
      <c r="AP14" s="135">
        <v>32</v>
      </c>
      <c r="AQ14" s="135">
        <v>33</v>
      </c>
      <c r="AR14" s="135" t="s">
        <v>257</v>
      </c>
      <c r="AS14" s="135">
        <v>35</v>
      </c>
      <c r="AT14" s="135" t="s">
        <v>258</v>
      </c>
      <c r="AU14" s="135">
        <v>37</v>
      </c>
      <c r="AV14" s="135">
        <v>38</v>
      </c>
      <c r="AW14" s="135">
        <v>39</v>
      </c>
      <c r="AX14" s="135">
        <v>40</v>
      </c>
      <c r="AY14" s="135">
        <v>41</v>
      </c>
      <c r="AZ14" s="137" t="s">
        <v>259</v>
      </c>
      <c r="BA14" s="136">
        <v>13</v>
      </c>
      <c r="BB14" s="136">
        <v>14</v>
      </c>
      <c r="BC14" s="132">
        <v>43</v>
      </c>
      <c r="BD14" s="132">
        <v>44</v>
      </c>
      <c r="BE14" s="132">
        <v>45</v>
      </c>
      <c r="BF14" s="135" t="s">
        <v>260</v>
      </c>
      <c r="BG14" s="135">
        <v>47</v>
      </c>
      <c r="BH14" s="135" t="s">
        <v>261</v>
      </c>
      <c r="BI14" s="135">
        <v>49</v>
      </c>
      <c r="BJ14" s="135">
        <v>50</v>
      </c>
      <c r="BK14" s="135">
        <v>51</v>
      </c>
      <c r="BL14" s="135">
        <v>52</v>
      </c>
      <c r="BM14" s="135">
        <v>53</v>
      </c>
      <c r="BN14" s="135">
        <v>54</v>
      </c>
      <c r="BO14" s="135" t="s">
        <v>262</v>
      </c>
      <c r="BP14" s="135">
        <v>56</v>
      </c>
      <c r="BQ14" s="135" t="s">
        <v>263</v>
      </c>
      <c r="BR14" s="135">
        <v>58</v>
      </c>
      <c r="BS14" s="135">
        <v>59</v>
      </c>
      <c r="BT14" s="135">
        <v>60</v>
      </c>
      <c r="BU14" s="135">
        <v>61</v>
      </c>
      <c r="BV14" s="135">
        <v>62</v>
      </c>
      <c r="BW14" s="137" t="s">
        <v>264</v>
      </c>
    </row>
    <row r="15" spans="1:75" ht="38.25">
      <c r="A15" s="138" t="s">
        <v>265</v>
      </c>
      <c r="B15" s="139">
        <f>B18+B17</f>
        <v>0</v>
      </c>
      <c r="C15" s="139"/>
      <c r="D15" s="140">
        <v>491</v>
      </c>
      <c r="E15" s="140">
        <f>D15-O15</f>
        <v>41.60000000000002</v>
      </c>
      <c r="F15" s="140">
        <f aca="true" t="shared" si="0" ref="F15:AB15">F17+F18</f>
        <v>2</v>
      </c>
      <c r="G15" s="140">
        <f t="shared" si="0"/>
        <v>1</v>
      </c>
      <c r="H15" s="140">
        <f t="shared" si="0"/>
        <v>1</v>
      </c>
      <c r="I15" s="140"/>
      <c r="J15" s="140"/>
      <c r="K15" s="140"/>
      <c r="L15" s="140">
        <f>L17</f>
        <v>1</v>
      </c>
      <c r="M15" s="140"/>
      <c r="N15" s="140">
        <f t="shared" si="0"/>
        <v>885</v>
      </c>
      <c r="O15" s="140">
        <f>O17+O18</f>
        <v>449.4</v>
      </c>
      <c r="P15" s="140">
        <f t="shared" si="0"/>
        <v>390.4</v>
      </c>
      <c r="Q15" s="140">
        <f>Q17+Q18</f>
        <v>59</v>
      </c>
      <c r="R15" s="140"/>
      <c r="S15" s="140"/>
      <c r="T15" s="140"/>
      <c r="U15" s="140">
        <f>U17+U18</f>
        <v>59</v>
      </c>
      <c r="V15" s="140"/>
      <c r="W15" s="140" t="e">
        <f t="shared" si="0"/>
        <v>#REF!</v>
      </c>
      <c r="X15" s="140" t="e">
        <f t="shared" si="0"/>
        <v>#REF!</v>
      </c>
      <c r="Y15" s="140" t="e">
        <f t="shared" si="0"/>
        <v>#REF!</v>
      </c>
      <c r="Z15" s="140" t="e">
        <f t="shared" si="0"/>
        <v>#REF!</v>
      </c>
      <c r="AA15" s="140" t="e">
        <f t="shared" si="0"/>
        <v>#REF!</v>
      </c>
      <c r="AB15" s="140" t="e">
        <f t="shared" si="0"/>
        <v>#REF!</v>
      </c>
      <c r="AC15" s="140">
        <f>P15+Q15-N15</f>
        <v>-435.6</v>
      </c>
      <c r="AD15" s="139">
        <f>AD18+AD17</f>
        <v>0</v>
      </c>
      <c r="AE15" s="141"/>
      <c r="AF15" s="142" t="s">
        <v>266</v>
      </c>
      <c r="AG15" s="143">
        <v>821</v>
      </c>
      <c r="AH15" s="143">
        <v>754</v>
      </c>
      <c r="AI15" s="143">
        <f>AI17+AI18</f>
        <v>4</v>
      </c>
      <c r="AJ15" s="143">
        <f>AJ17+AJ18</f>
        <v>1</v>
      </c>
      <c r="AK15" s="143">
        <f>AK17+AK18</f>
        <v>1</v>
      </c>
      <c r="AL15" s="143"/>
      <c r="AM15" s="143">
        <f>AM17</f>
        <v>0</v>
      </c>
      <c r="AN15" s="143"/>
      <c r="AO15" s="143">
        <f>AO17</f>
        <v>1</v>
      </c>
      <c r="AP15" s="143">
        <f>AP17+AP18</f>
        <v>2</v>
      </c>
      <c r="AQ15" s="143">
        <f>AQ17+AQ18</f>
        <v>885</v>
      </c>
      <c r="AR15" s="143">
        <f>AR17+AR18</f>
        <v>735.4</v>
      </c>
      <c r="AS15" s="143">
        <f>AS17+AS18</f>
        <v>403</v>
      </c>
      <c r="AT15" s="143">
        <v>119</v>
      </c>
      <c r="AU15" s="143"/>
      <c r="AV15" s="143"/>
      <c r="AW15" s="143"/>
      <c r="AX15" s="143">
        <v>119</v>
      </c>
      <c r="AY15" s="143">
        <f>AY17+AY18</f>
        <v>214</v>
      </c>
      <c r="AZ15" s="143">
        <f>AS15+AT15-AQ15</f>
        <v>-363</v>
      </c>
      <c r="BA15" s="139">
        <f>BA18+BA17</f>
        <v>0</v>
      </c>
      <c r="BB15" s="141"/>
      <c r="BC15" s="142" t="s">
        <v>266</v>
      </c>
      <c r="BD15" s="143">
        <v>819</v>
      </c>
      <c r="BE15" s="143">
        <v>752</v>
      </c>
      <c r="BF15" s="143">
        <f>BF17+BF18</f>
        <v>4</v>
      </c>
      <c r="BG15" s="143">
        <f>BG17+BG18</f>
        <v>1</v>
      </c>
      <c r="BH15" s="143">
        <f>BH17+BH18</f>
        <v>1</v>
      </c>
      <c r="BI15" s="143"/>
      <c r="BJ15" s="143">
        <f>BJ17</f>
        <v>0</v>
      </c>
      <c r="BK15" s="143"/>
      <c r="BL15" s="143">
        <f>BL17</f>
        <v>1</v>
      </c>
      <c r="BM15" s="143">
        <f>BM17+BM18</f>
        <v>2</v>
      </c>
      <c r="BN15" s="143">
        <f>BN17+BN18</f>
        <v>885</v>
      </c>
      <c r="BO15" s="143">
        <f>BO17+BO18</f>
        <v>735.4</v>
      </c>
      <c r="BP15" s="143">
        <f>BP17+BP18</f>
        <v>403</v>
      </c>
      <c r="BQ15" s="143">
        <v>119</v>
      </c>
      <c r="BR15" s="143"/>
      <c r="BS15" s="143"/>
      <c r="BT15" s="143"/>
      <c r="BU15" s="143">
        <v>119</v>
      </c>
      <c r="BV15" s="143">
        <f>BV17+BV18</f>
        <v>214</v>
      </c>
      <c r="BW15" s="143">
        <f>BP15+BQ15-BN15</f>
        <v>-363</v>
      </c>
    </row>
    <row r="16" spans="1:75" ht="15.75">
      <c r="A16" s="144" t="s">
        <v>267</v>
      </c>
      <c r="B16" s="144"/>
      <c r="C16" s="144"/>
      <c r="D16" s="145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7"/>
      <c r="Y16" s="147"/>
      <c r="Z16" s="146"/>
      <c r="AA16" s="146"/>
      <c r="AB16" s="148"/>
      <c r="AC16" s="140"/>
      <c r="AD16" s="149"/>
      <c r="AE16" s="149"/>
      <c r="AF16" s="144" t="s">
        <v>267</v>
      </c>
      <c r="AG16" s="144"/>
      <c r="AH16" s="144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1"/>
      <c r="BA16" s="149"/>
      <c r="BB16" s="149"/>
      <c r="BC16" s="144" t="s">
        <v>267</v>
      </c>
      <c r="BD16" s="144"/>
      <c r="BE16" s="144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</row>
    <row r="17" spans="1:75" ht="39.75" customHeight="1">
      <c r="A17" s="138" t="s">
        <v>268</v>
      </c>
      <c r="B17" s="138"/>
      <c r="C17" s="133"/>
      <c r="D17" s="152"/>
      <c r="E17" s="152"/>
      <c r="F17" s="146">
        <f>G17+M17+H17</f>
        <v>2</v>
      </c>
      <c r="G17" s="146">
        <v>1</v>
      </c>
      <c r="H17" s="146">
        <v>1</v>
      </c>
      <c r="I17" s="146"/>
      <c r="J17" s="146"/>
      <c r="K17" s="146"/>
      <c r="L17" s="146">
        <v>1</v>
      </c>
      <c r="M17" s="146"/>
      <c r="N17" s="146">
        <v>680</v>
      </c>
      <c r="O17" s="146">
        <f>P17+Q17</f>
        <v>345</v>
      </c>
      <c r="P17" s="146">
        <v>300</v>
      </c>
      <c r="Q17" s="146">
        <f>U17</f>
        <v>45</v>
      </c>
      <c r="R17" s="146"/>
      <c r="S17" s="146"/>
      <c r="T17" s="146"/>
      <c r="U17" s="146">
        <v>45</v>
      </c>
      <c r="V17" s="146"/>
      <c r="W17" s="146" t="e">
        <f>'[1]Ахтуб.'!M13+'[1]Волод.'!M13+'[1]Енот.'!M13+'[1]Икрянин.'!M13+'[1]Камыз.'!M13+'[1]Красн.'!M13+'[1]Лиман.'!M13+'[1]Нарим.'!M13+'[1]Приволж.'!M13+'[1]Хараб.'!M13+'[1]Чернояр.'!M13+'[1]Астр.'!M13+'[1]Знам.'!M13</f>
        <v>#REF!</v>
      </c>
      <c r="X17" s="146" t="e">
        <f>'[1]Ахтуб.'!N13+'[1]Волод.'!N13+'[1]Енот.'!N13+'[1]Икрянин.'!N13+'[1]Камыз.'!N13+'[1]Красн.'!N13+'[1]Лиман.'!N13+'[1]Нарим.'!N13+'[1]Приволж.'!N13+'[1]Хараб.'!N13+'[1]Чернояр.'!N13+'[1]Астр.'!N13+'[1]Знам.'!N13</f>
        <v>#REF!</v>
      </c>
      <c r="Y17" s="146" t="e">
        <f>'[1]Ахтуб.'!O13+'[1]Волод.'!O13+'[1]Енот.'!O13+'[1]Икрянин.'!O13+'[1]Камыз.'!O13+'[1]Красн.'!O13+'[1]Лиман.'!O13+'[1]Нарим.'!O13+'[1]Приволж.'!O13+'[1]Хараб.'!O13+'[1]Чернояр.'!O13+'[1]Астр.'!O13+'[1]Знам.'!O13</f>
        <v>#REF!</v>
      </c>
      <c r="Z17" s="146" t="e">
        <f>'[1]Ахтуб.'!P13+'[1]Волод.'!P13+'[1]Енот.'!P13+'[1]Икрянин.'!P13+'[1]Камыз.'!P13+'[1]Красн.'!P13+'[1]Лиман.'!P13+'[1]Нарим.'!P13+'[1]Приволж.'!P13+'[1]Хараб.'!P13+'[1]Чернояр.'!P13+'[1]Астр.'!P13+'[1]Знам.'!P13</f>
        <v>#REF!</v>
      </c>
      <c r="AA17" s="146" t="e">
        <f>'[1]Ахтуб.'!Q13+'[1]Волод.'!Q13+'[1]Енот.'!Q13+'[1]Икрянин.'!Q13+'[1]Камыз.'!Q13+'[1]Красн.'!Q13+'[1]Лиман.'!Q13+'[1]Нарим.'!Q13+'[1]Приволж.'!Q13+'[1]Хараб.'!Q13+'[1]Чернояр.'!Q13+'[1]Астр.'!Q13+'[1]Знам.'!Q13</f>
        <v>#REF!</v>
      </c>
      <c r="AB17" s="146" t="e">
        <f>'[1]Ахтуб.'!R13+'[1]Волод.'!R13+'[1]Енот.'!R13+'[1]Икрянин.'!R13+'[1]Камыз.'!R13+'[1]Красн.'!R13+'[1]Лиман.'!R13+'[1]Нарим.'!R13+'[1]Приволж.'!R13+'[1]Хараб.'!R13+'[1]Чернояр.'!R13+'[1]Астр.'!R13+'[1]Знам.'!R13</f>
        <v>#REF!</v>
      </c>
      <c r="AC17" s="146"/>
      <c r="AD17" s="141"/>
      <c r="AE17" s="141"/>
      <c r="AF17" s="138" t="s">
        <v>268</v>
      </c>
      <c r="AG17" s="138"/>
      <c r="AH17" s="138"/>
      <c r="AI17" s="153">
        <f>AJ17+AP17+AK17</f>
        <v>4</v>
      </c>
      <c r="AJ17" s="153">
        <v>1</v>
      </c>
      <c r="AK17" s="153">
        <f>AM17+AO17</f>
        <v>1</v>
      </c>
      <c r="AL17" s="153"/>
      <c r="AM17" s="153"/>
      <c r="AN17" s="153"/>
      <c r="AO17" s="153">
        <v>1</v>
      </c>
      <c r="AP17" s="153">
        <v>2</v>
      </c>
      <c r="AQ17" s="153">
        <v>680</v>
      </c>
      <c r="AR17" s="153">
        <f>AS17+AT17+AY17</f>
        <v>563.9</v>
      </c>
      <c r="AS17" s="153">
        <v>309</v>
      </c>
      <c r="AT17" s="153">
        <f>AU17+AV17+AW17+AX17</f>
        <v>90.9</v>
      </c>
      <c r="AU17" s="153"/>
      <c r="AV17" s="153"/>
      <c r="AW17" s="153"/>
      <c r="AX17" s="153">
        <v>90.9</v>
      </c>
      <c r="AY17" s="153">
        <v>164</v>
      </c>
      <c r="AZ17" s="150"/>
      <c r="BA17" s="141"/>
      <c r="BB17" s="141"/>
      <c r="BC17" s="138" t="s">
        <v>268</v>
      </c>
      <c r="BD17" s="138"/>
      <c r="BE17" s="138"/>
      <c r="BF17" s="153">
        <f>BG17+BM17+BH17</f>
        <v>4</v>
      </c>
      <c r="BG17" s="153">
        <v>1</v>
      </c>
      <c r="BH17" s="153">
        <f>BJ17+BL17</f>
        <v>1</v>
      </c>
      <c r="BI17" s="153"/>
      <c r="BJ17" s="153"/>
      <c r="BK17" s="153"/>
      <c r="BL17" s="153">
        <v>1</v>
      </c>
      <c r="BM17" s="153">
        <v>2</v>
      </c>
      <c r="BN17" s="153">
        <v>680</v>
      </c>
      <c r="BO17" s="153">
        <f>BP17+BQ17+BV17</f>
        <v>563.9</v>
      </c>
      <c r="BP17" s="153">
        <v>309</v>
      </c>
      <c r="BQ17" s="153">
        <f>BR17+BS17+BT17+BU17</f>
        <v>90.9</v>
      </c>
      <c r="BR17" s="153"/>
      <c r="BS17" s="153"/>
      <c r="BT17" s="153"/>
      <c r="BU17" s="153">
        <v>90.9</v>
      </c>
      <c r="BV17" s="153">
        <v>164</v>
      </c>
      <c r="BW17" s="150"/>
    </row>
    <row r="18" spans="1:75" ht="57" customHeight="1" thickBot="1">
      <c r="A18" s="138" t="s">
        <v>269</v>
      </c>
      <c r="B18" s="154"/>
      <c r="C18" s="133"/>
      <c r="D18" s="152"/>
      <c r="E18" s="152"/>
      <c r="F18" s="146"/>
      <c r="G18" s="146"/>
      <c r="H18" s="146"/>
      <c r="I18" s="146"/>
      <c r="J18" s="146"/>
      <c r="K18" s="146"/>
      <c r="L18" s="146"/>
      <c r="M18" s="146"/>
      <c r="N18" s="146">
        <v>205</v>
      </c>
      <c r="O18" s="146">
        <f>P18+Q18</f>
        <v>104.4</v>
      </c>
      <c r="P18" s="146">
        <v>90.4</v>
      </c>
      <c r="Q18" s="146">
        <f>U18</f>
        <v>14</v>
      </c>
      <c r="R18" s="146"/>
      <c r="S18" s="146"/>
      <c r="T18" s="146"/>
      <c r="U18" s="146">
        <v>14</v>
      </c>
      <c r="V18" s="146"/>
      <c r="W18" s="146"/>
      <c r="X18" s="146"/>
      <c r="Y18" s="146"/>
      <c r="Z18" s="146"/>
      <c r="AA18" s="146"/>
      <c r="AB18" s="146"/>
      <c r="AC18" s="146"/>
      <c r="AD18" s="141"/>
      <c r="AE18" s="155"/>
      <c r="AF18" s="138" t="s">
        <v>269</v>
      </c>
      <c r="AG18" s="138"/>
      <c r="AH18" s="138"/>
      <c r="AI18" s="153">
        <f>AJ18+AP18+AK18</f>
        <v>0</v>
      </c>
      <c r="AJ18" s="150"/>
      <c r="AK18" s="150"/>
      <c r="AL18" s="150"/>
      <c r="AM18" s="150"/>
      <c r="AN18" s="150"/>
      <c r="AO18" s="150"/>
      <c r="AP18" s="150"/>
      <c r="AQ18" s="153">
        <v>205</v>
      </c>
      <c r="AR18" s="153">
        <f>AS18+AT18+AY18</f>
        <v>171.5</v>
      </c>
      <c r="AS18" s="153">
        <v>94</v>
      </c>
      <c r="AT18" s="153">
        <f>AU18+AV18+AW18+AX18</f>
        <v>27.5</v>
      </c>
      <c r="AU18" s="150"/>
      <c r="AV18" s="150"/>
      <c r="AW18" s="150"/>
      <c r="AX18" s="150">
        <v>27.5</v>
      </c>
      <c r="AY18" s="153">
        <v>50</v>
      </c>
      <c r="AZ18" s="150"/>
      <c r="BA18" s="141"/>
      <c r="BB18" s="155"/>
      <c r="BC18" s="138" t="s">
        <v>269</v>
      </c>
      <c r="BD18" s="138"/>
      <c r="BE18" s="138"/>
      <c r="BF18" s="153">
        <f>BG18+BM18+BH18</f>
        <v>0</v>
      </c>
      <c r="BG18" s="150"/>
      <c r="BH18" s="150"/>
      <c r="BI18" s="150"/>
      <c r="BJ18" s="150"/>
      <c r="BK18" s="150"/>
      <c r="BL18" s="150"/>
      <c r="BM18" s="150"/>
      <c r="BN18" s="153">
        <v>205</v>
      </c>
      <c r="BO18" s="153">
        <f>BP18+BQ18+BV18</f>
        <v>171.5</v>
      </c>
      <c r="BP18" s="153">
        <v>94</v>
      </c>
      <c r="BQ18" s="153">
        <f>BR18+BS18+BT18+BU18</f>
        <v>27.5</v>
      </c>
      <c r="BR18" s="150"/>
      <c r="BS18" s="150"/>
      <c r="BT18" s="150"/>
      <c r="BU18" s="150">
        <v>27.5</v>
      </c>
      <c r="BV18" s="153">
        <v>50</v>
      </c>
      <c r="BW18" s="150"/>
    </row>
    <row r="19" spans="1:51" ht="17.25" customHeight="1" hidden="1">
      <c r="A19" s="156" t="s">
        <v>270</v>
      </c>
      <c r="B19" s="157"/>
      <c r="C19" s="158"/>
      <c r="D19" s="158"/>
      <c r="E19" s="158"/>
      <c r="F19" s="159">
        <f>G19+M19+H19</f>
        <v>1</v>
      </c>
      <c r="G19" s="160">
        <v>1</v>
      </c>
      <c r="H19" s="160">
        <v>0</v>
      </c>
      <c r="I19" s="160"/>
      <c r="J19" s="160"/>
      <c r="K19" s="160"/>
      <c r="L19" s="160"/>
      <c r="M19" s="160">
        <v>0</v>
      </c>
      <c r="N19" s="161"/>
      <c r="O19" s="160">
        <f>SUM(P19:V19)</f>
        <v>964</v>
      </c>
      <c r="P19" s="162">
        <v>964</v>
      </c>
      <c r="Q19" s="160"/>
      <c r="R19" s="160"/>
      <c r="S19" s="160"/>
      <c r="T19" s="160"/>
      <c r="U19" s="160"/>
      <c r="V19" s="160"/>
      <c r="W19" s="163"/>
      <c r="X19" s="164"/>
      <c r="Y19" s="164"/>
      <c r="Z19" s="165"/>
      <c r="AA19" s="166"/>
      <c r="AB19" s="167"/>
      <c r="AC19" s="159"/>
      <c r="AD19" s="168"/>
      <c r="AE19" s="168"/>
      <c r="AF19" s="168"/>
      <c r="AG19" s="168"/>
      <c r="AH19" s="168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59" t="e">
        <f>'[1]Ахтуб.'!AB15+'[1]Волод.'!AB15+'[1]Енот.'!AB15+'[1]Икрянин.'!AB15+'[1]Камыз.'!AB15+'[1]Красн.'!AB15+'[1]Лиман.'!AB15+'[1]Нарим.'!AB15+'[1]Приволж.'!AB15+'[1]Хараб.'!AB15+'[1]Чернояр.'!AB15+'[1]Астр.'!AB15+'[1]Знам.'!AB15</f>
        <v>#REF!</v>
      </c>
      <c r="AT19" s="159" t="e">
        <f>'[1]Ахтуб.'!AC15+'[1]Волод.'!AC15+'[1]Енот.'!AC15+'[1]Икрянин.'!AC15+'[1]Камыз.'!AC15+'[1]Красн.'!AC15+'[1]Лиман.'!AC15+'[1]Нарим.'!AC15+'[1]Приволж.'!AC15+'[1]Хараб.'!AC15+'[1]Чернояр.'!AC15+'[1]Астр.'!AC15+'[1]Знам.'!AC15</f>
        <v>#REF!</v>
      </c>
      <c r="AU19" s="159"/>
      <c r="AV19" s="159"/>
      <c r="AW19" s="159"/>
      <c r="AX19" s="159"/>
      <c r="AY19" s="159" t="e">
        <f>'[1]Ахтуб.'!AD15+'[1]Волод.'!AD15+'[1]Енот.'!AD15+'[1]Икрянин.'!AD15+'[1]Камыз.'!AD15+'[1]Красн.'!AD15+'[1]Лиман.'!AD15+'[1]Нарим.'!AD15+'[1]Приволж.'!AD15+'[1]Хараб.'!AD15+'[1]Чернояр.'!AD15+'[1]Астр.'!AD15+'[1]Знам.'!AD15</f>
        <v>#REF!</v>
      </c>
    </row>
    <row r="20" spans="1:51" ht="17.25" customHeight="1" hidden="1">
      <c r="A20" s="156" t="s">
        <v>271</v>
      </c>
      <c r="B20" s="157"/>
      <c r="C20" s="158"/>
      <c r="D20" s="158"/>
      <c r="E20" s="158"/>
      <c r="F20" s="169"/>
      <c r="G20" s="160"/>
      <c r="H20" s="160"/>
      <c r="I20" s="160"/>
      <c r="J20" s="160"/>
      <c r="K20" s="160"/>
      <c r="L20" s="160"/>
      <c r="M20" s="160"/>
      <c r="N20" s="161"/>
      <c r="O20" s="150">
        <f>O19*34.2%</f>
        <v>329.68800000000005</v>
      </c>
      <c r="P20" s="150">
        <f>P19*34.2%</f>
        <v>329.68800000000005</v>
      </c>
      <c r="Q20" s="150">
        <f>Q19*34.2%</f>
        <v>0</v>
      </c>
      <c r="R20" s="150"/>
      <c r="S20" s="150"/>
      <c r="T20" s="150"/>
      <c r="U20" s="150"/>
      <c r="V20" s="150">
        <f>V19*34.2%</f>
        <v>0</v>
      </c>
      <c r="W20" s="170"/>
      <c r="X20" s="171"/>
      <c r="Y20" s="171"/>
      <c r="Z20" s="172"/>
      <c r="AA20" s="173"/>
      <c r="AB20" s="174"/>
      <c r="AC20" s="159"/>
      <c r="AD20" s="168"/>
      <c r="AE20" s="168"/>
      <c r="AF20" s="168"/>
      <c r="AG20" s="168"/>
      <c r="AH20" s="168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59"/>
      <c r="AT20" s="159"/>
      <c r="AU20" s="159"/>
      <c r="AV20" s="159"/>
      <c r="AW20" s="159"/>
      <c r="AX20" s="159"/>
      <c r="AY20" s="159"/>
    </row>
    <row r="21" spans="1:51" ht="12.75" customHeight="1" hidden="1">
      <c r="A21" s="175" t="s">
        <v>272</v>
      </c>
      <c r="B21" s="176"/>
      <c r="C21" s="144"/>
      <c r="D21" s="144"/>
      <c r="E21" s="144"/>
      <c r="F21" s="169">
        <f>G21+M21+H21</f>
        <v>4</v>
      </c>
      <c r="G21" s="150">
        <v>0</v>
      </c>
      <c r="H21" s="150">
        <v>2</v>
      </c>
      <c r="I21" s="150"/>
      <c r="J21" s="150"/>
      <c r="K21" s="150"/>
      <c r="L21" s="150"/>
      <c r="M21" s="150">
        <v>2</v>
      </c>
      <c r="N21" s="177"/>
      <c r="O21" s="150">
        <f>SUM(P21:V21)</f>
        <v>479</v>
      </c>
      <c r="P21" s="178">
        <v>0</v>
      </c>
      <c r="Q21" s="150">
        <v>298</v>
      </c>
      <c r="R21" s="150"/>
      <c r="S21" s="150"/>
      <c r="T21" s="150"/>
      <c r="U21" s="150"/>
      <c r="V21" s="150">
        <v>181</v>
      </c>
      <c r="W21" s="179"/>
      <c r="X21" s="180"/>
      <c r="Y21" s="180"/>
      <c r="Z21" s="181"/>
      <c r="AA21" s="182"/>
      <c r="AB21" s="183"/>
      <c r="AC21" s="169"/>
      <c r="AD21" s="184"/>
      <c r="AE21" s="184"/>
      <c r="AF21" s="184"/>
      <c r="AG21" s="184"/>
      <c r="AH21" s="184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69" t="e">
        <f>'[1]Ахтуб.'!AB16+'[1]Волод.'!AB16+'[1]Енот.'!AB16+'[1]Икрянин.'!AB16+'[1]Камыз.'!AB16+'[1]Красн.'!AB17+'[1]Лиман.'!AB16+'[1]Нарим.'!AB16+'[1]Приволж.'!AB16+'[1]Хараб.'!AB16+'[1]Чернояр.'!AB16+'[1]Астр.'!AB16+'[1]Знам.'!AB16</f>
        <v>#REF!</v>
      </c>
      <c r="AT21" s="169" t="e">
        <f>'[1]Ахтуб.'!AC16+'[1]Волод.'!AC16+'[1]Енот.'!AC16+'[1]Икрянин.'!AC16+'[1]Камыз.'!AC16+'[1]Красн.'!AC17+'[1]Лиман.'!AC16+'[1]Нарим.'!AC16+'[1]Приволж.'!AC16+'[1]Хараб.'!AC16+'[1]Чернояр.'!AC16+'[1]Астр.'!AC16+'[1]Знам.'!AC16</f>
        <v>#REF!</v>
      </c>
      <c r="AU21" s="169"/>
      <c r="AV21" s="169"/>
      <c r="AW21" s="169"/>
      <c r="AX21" s="169"/>
      <c r="AY21" s="169" t="e">
        <f>'[1]Ахтуб.'!AD16+'[1]Волод.'!AD16+'[1]Енот.'!AD16+'[1]Икрянин.'!AD16+'[1]Камыз.'!AD16+'[1]Красн.'!AD17+'[1]Лиман.'!AD16+'[1]Нарим.'!AD16+'[1]Приволж.'!AD16+'[1]Хараб.'!AD16+'[1]Чернояр.'!AD16+'[1]Астр.'!AD16+'[1]Знам.'!AD16</f>
        <v>#REF!</v>
      </c>
    </row>
    <row r="22" spans="1:51" ht="24.75" customHeight="1" hidden="1">
      <c r="A22" s="156" t="s">
        <v>271</v>
      </c>
      <c r="B22" s="176"/>
      <c r="C22" s="144"/>
      <c r="D22" s="144"/>
      <c r="E22" s="144"/>
      <c r="F22" s="169"/>
      <c r="G22" s="150"/>
      <c r="H22" s="150"/>
      <c r="I22" s="150"/>
      <c r="J22" s="150"/>
      <c r="K22" s="150"/>
      <c r="L22" s="150"/>
      <c r="M22" s="150"/>
      <c r="N22" s="177"/>
      <c r="O22" s="150">
        <f>O21*34.2%</f>
        <v>163.818</v>
      </c>
      <c r="P22" s="178">
        <v>0</v>
      </c>
      <c r="Q22" s="150">
        <f>Q21*34.2%</f>
        <v>101.91600000000001</v>
      </c>
      <c r="R22" s="150"/>
      <c r="S22" s="150"/>
      <c r="T22" s="150"/>
      <c r="U22" s="150"/>
      <c r="V22" s="150">
        <f>V21*34.2%</f>
        <v>61.90200000000001</v>
      </c>
      <c r="W22" s="185"/>
      <c r="X22" s="186"/>
      <c r="Y22" s="186"/>
      <c r="Z22" s="187"/>
      <c r="AA22" s="188"/>
      <c r="AB22" s="189"/>
      <c r="AC22" s="169"/>
      <c r="AD22" s="184"/>
      <c r="AE22" s="184"/>
      <c r="AF22" s="184"/>
      <c r="AG22" s="184"/>
      <c r="AH22" s="184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69"/>
      <c r="AT22" s="169"/>
      <c r="AU22" s="169"/>
      <c r="AV22" s="169"/>
      <c r="AW22" s="169"/>
      <c r="AX22" s="169"/>
      <c r="AY22" s="169"/>
    </row>
    <row r="23" spans="1:51" ht="15.75" hidden="1" thickBot="1">
      <c r="A23" s="175" t="s">
        <v>273</v>
      </c>
      <c r="B23" s="176"/>
      <c r="C23" s="144"/>
      <c r="D23" s="144"/>
      <c r="E23" s="144"/>
      <c r="F23" s="169">
        <f>G23+M23+H23</f>
        <v>95</v>
      </c>
      <c r="G23" s="190">
        <v>0</v>
      </c>
      <c r="H23" s="190">
        <v>20</v>
      </c>
      <c r="I23" s="190"/>
      <c r="J23" s="190"/>
      <c r="K23" s="190"/>
      <c r="L23" s="190"/>
      <c r="M23" s="190">
        <v>75</v>
      </c>
      <c r="N23" s="191"/>
      <c r="O23" s="150">
        <f>SUM(P23:V23)</f>
        <v>11916</v>
      </c>
      <c r="P23" s="192">
        <v>0</v>
      </c>
      <c r="Q23" s="190">
        <v>5393</v>
      </c>
      <c r="R23" s="190"/>
      <c r="S23" s="190"/>
      <c r="T23" s="190"/>
      <c r="U23" s="190"/>
      <c r="V23" s="190">
        <v>6523</v>
      </c>
      <c r="W23" s="193"/>
      <c r="X23" s="194"/>
      <c r="Y23" s="194"/>
      <c r="Z23" s="190"/>
      <c r="AA23" s="195"/>
      <c r="AB23" s="196"/>
      <c r="AC23" s="169"/>
      <c r="AD23" s="197"/>
      <c r="AE23" s="197"/>
      <c r="AF23" s="197"/>
      <c r="AG23" s="197"/>
      <c r="AH23" s="197"/>
      <c r="AI23" s="150"/>
      <c r="AJ23" s="190"/>
      <c r="AK23" s="190"/>
      <c r="AL23" s="190"/>
      <c r="AM23" s="190"/>
      <c r="AN23" s="190"/>
      <c r="AO23" s="190"/>
      <c r="AP23" s="190"/>
      <c r="AQ23" s="190"/>
      <c r="AR23" s="150"/>
      <c r="AS23" s="169" t="e">
        <f>'[1]Ахтуб.'!AB17+'[1]Волод.'!AB17+'[1]Енот.'!AB17+'[1]Икрянин.'!AB17+'[1]Камыз.'!AB17+'[1]Красн.'!AB18+'[1]Лиман.'!AB17+'[1]Нарим.'!AB17+'[1]Приволж.'!AB17+'[1]Хараб.'!AB17+'[1]Чернояр.'!AB17+'[1]Астр.'!AB17+'[1]Знам.'!AB17</f>
        <v>#REF!</v>
      </c>
      <c r="AT23" s="169" t="e">
        <f>'[1]Ахтуб.'!AC17+'[1]Волод.'!AC17+'[1]Енот.'!AC17+'[1]Икрянин.'!AC17+'[1]Камыз.'!AC17+'[1]Красн.'!AC18+'[1]Лиман.'!AC17+'[1]Нарим.'!AC17+'[1]Приволж.'!AC17+'[1]Хараб.'!AC17+'[1]Чернояр.'!AC17+'[1]Астр.'!AC17+'[1]Знам.'!AC17</f>
        <v>#REF!</v>
      </c>
      <c r="AU23" s="169"/>
      <c r="AV23" s="169"/>
      <c r="AW23" s="169"/>
      <c r="AX23" s="169"/>
      <c r="AY23" s="169" t="e">
        <f>'[1]Ахтуб.'!AD17+'[1]Волод.'!AD17+'[1]Енот.'!AD17+'[1]Икрянин.'!AD17+'[1]Камыз.'!AD17+'[1]Красн.'!AD18+'[1]Лиман.'!AD17+'[1]Нарим.'!AD17+'[1]Приволж.'!AD17+'[1]Хараб.'!AD17+'[1]Чернояр.'!AD17+'[1]Астр.'!AD17+'[1]Знам.'!AD17</f>
        <v>#REF!</v>
      </c>
    </row>
    <row r="24" spans="1:51" ht="15.75" hidden="1" thickBot="1">
      <c r="A24" s="156" t="s">
        <v>271</v>
      </c>
      <c r="B24" s="176"/>
      <c r="C24" s="144"/>
      <c r="D24" s="144"/>
      <c r="E24" s="144"/>
      <c r="F24" s="169"/>
      <c r="G24" s="190"/>
      <c r="H24" s="190"/>
      <c r="I24" s="190"/>
      <c r="J24" s="190"/>
      <c r="K24" s="190"/>
      <c r="L24" s="190"/>
      <c r="M24" s="190"/>
      <c r="N24" s="191"/>
      <c r="O24" s="150">
        <f>O23*34.2%</f>
        <v>4075.2720000000004</v>
      </c>
      <c r="P24" s="192">
        <v>0</v>
      </c>
      <c r="Q24" s="150">
        <f>Q23*34.2%</f>
        <v>1844.4060000000002</v>
      </c>
      <c r="R24" s="150"/>
      <c r="S24" s="150"/>
      <c r="T24" s="150"/>
      <c r="U24" s="150"/>
      <c r="V24" s="150">
        <f>V23*34.2%</f>
        <v>2230.866</v>
      </c>
      <c r="W24" s="193"/>
      <c r="X24" s="194"/>
      <c r="Y24" s="194"/>
      <c r="Z24" s="190"/>
      <c r="AA24" s="195"/>
      <c r="AB24" s="196"/>
      <c r="AC24" s="169"/>
      <c r="AD24" s="197"/>
      <c r="AE24" s="197"/>
      <c r="AF24" s="197"/>
      <c r="AG24" s="197"/>
      <c r="AH24" s="197"/>
      <c r="AI24" s="150"/>
      <c r="AJ24" s="190"/>
      <c r="AK24" s="190"/>
      <c r="AL24" s="190"/>
      <c r="AM24" s="190"/>
      <c r="AN24" s="190"/>
      <c r="AO24" s="190"/>
      <c r="AP24" s="190"/>
      <c r="AQ24" s="190"/>
      <c r="AR24" s="150"/>
      <c r="AS24" s="169"/>
      <c r="AT24" s="169"/>
      <c r="AU24" s="169"/>
      <c r="AV24" s="169"/>
      <c r="AW24" s="169"/>
      <c r="AX24" s="169"/>
      <c r="AY24" s="169"/>
    </row>
    <row r="25" spans="1:51" ht="26.25" hidden="1" thickBot="1">
      <c r="A25" s="175" t="s">
        <v>274</v>
      </c>
      <c r="B25" s="176"/>
      <c r="C25" s="144"/>
      <c r="D25" s="144"/>
      <c r="E25" s="144"/>
      <c r="F25" s="169">
        <f>G25+M25+H25</f>
        <v>12</v>
      </c>
      <c r="G25" s="150">
        <v>0</v>
      </c>
      <c r="H25" s="150">
        <v>4</v>
      </c>
      <c r="I25" s="150"/>
      <c r="J25" s="150"/>
      <c r="K25" s="150"/>
      <c r="L25" s="150"/>
      <c r="M25" s="150">
        <v>8</v>
      </c>
      <c r="N25" s="177"/>
      <c r="O25" s="150">
        <f>SUM(P25:V25)</f>
        <v>2422</v>
      </c>
      <c r="P25" s="192">
        <v>0</v>
      </c>
      <c r="Q25" s="150">
        <v>1173</v>
      </c>
      <c r="R25" s="150"/>
      <c r="S25" s="150"/>
      <c r="T25" s="150"/>
      <c r="U25" s="150"/>
      <c r="V25" s="150">
        <v>1249</v>
      </c>
      <c r="W25" s="198"/>
      <c r="X25" s="199"/>
      <c r="Y25" s="199"/>
      <c r="Z25" s="150"/>
      <c r="AA25" s="200"/>
      <c r="AB25" s="201"/>
      <c r="AC25" s="169"/>
      <c r="AD25" s="202"/>
      <c r="AE25" s="202"/>
      <c r="AF25" s="202"/>
      <c r="AG25" s="202"/>
      <c r="AH25" s="202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69" t="e">
        <f>'[1]Ахтуб.'!AB18+'[1]Волод.'!AB18+'[1]Енот.'!AB18+'[1]Икрянин.'!AB18+'[1]Камыз.'!AB18+'[1]Красн.'!AB19+'[1]Лиман.'!AB18+'[1]Нарим.'!AB18+'[1]Приволж.'!AB18+'[1]Хараб.'!AB18+'[1]Чернояр.'!AB18+'[1]Астр.'!AB18+'[1]Знам.'!AB18</f>
        <v>#REF!</v>
      </c>
      <c r="AT25" s="169" t="e">
        <f>'[1]Ахтуб.'!AC18+'[1]Волод.'!AC18+'[1]Енот.'!AC18+'[1]Икрянин.'!AC18+'[1]Камыз.'!AC18+'[1]Красн.'!AC19+'[1]Лиман.'!AC18+'[1]Нарим.'!AC18+'[1]Приволж.'!AC18+'[1]Хараб.'!AC18+'[1]Чернояр.'!AC18+'[1]Астр.'!AC18+'[1]Знам.'!AC18</f>
        <v>#REF!</v>
      </c>
      <c r="AU25" s="169"/>
      <c r="AV25" s="169"/>
      <c r="AW25" s="169"/>
      <c r="AX25" s="169"/>
      <c r="AY25" s="169" t="e">
        <f>'[1]Ахтуб.'!AD18+'[1]Волод.'!AD18+'[1]Енот.'!AD18+'[1]Икрянин.'!AD18+'[1]Камыз.'!AD18+'[1]Красн.'!AD19+'[1]Лиман.'!AD18+'[1]Нарим.'!AD18+'[1]Приволж.'!AD18+'[1]Хараб.'!AD18+'[1]Чернояр.'!AD18+'[1]Астр.'!AD18+'[1]Знам.'!AD18</f>
        <v>#REF!</v>
      </c>
    </row>
    <row r="26" spans="1:51" ht="15.75" hidden="1" thickBot="1">
      <c r="A26" s="156" t="s">
        <v>271</v>
      </c>
      <c r="B26" s="176"/>
      <c r="C26" s="144"/>
      <c r="D26" s="144"/>
      <c r="E26" s="144"/>
      <c r="F26" s="169"/>
      <c r="G26" s="150"/>
      <c r="H26" s="150"/>
      <c r="I26" s="150"/>
      <c r="J26" s="150"/>
      <c r="K26" s="150"/>
      <c r="L26" s="150"/>
      <c r="M26" s="150"/>
      <c r="N26" s="177"/>
      <c r="O26" s="150">
        <f>O25*34.2%</f>
        <v>828.3240000000001</v>
      </c>
      <c r="P26" s="192">
        <v>0</v>
      </c>
      <c r="Q26" s="150">
        <f>Q25*34.2%</f>
        <v>401.16600000000005</v>
      </c>
      <c r="R26" s="150"/>
      <c r="S26" s="150"/>
      <c r="T26" s="150"/>
      <c r="U26" s="150"/>
      <c r="V26" s="150">
        <f>V25*34.2%</f>
        <v>427.158</v>
      </c>
      <c r="W26" s="203"/>
      <c r="X26" s="204"/>
      <c r="Y26" s="204"/>
      <c r="Z26" s="205"/>
      <c r="AA26" s="206"/>
      <c r="AB26" s="207"/>
      <c r="AC26" s="169"/>
      <c r="AD26" s="208"/>
      <c r="AE26" s="208"/>
      <c r="AF26" s="208"/>
      <c r="AG26" s="208"/>
      <c r="AH26" s="208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69"/>
      <c r="AT26" s="169"/>
      <c r="AU26" s="169"/>
      <c r="AV26" s="169"/>
      <c r="AW26" s="169"/>
      <c r="AX26" s="169"/>
      <c r="AY26" s="169"/>
    </row>
    <row r="27" spans="1:51" ht="15.75" hidden="1" thickBot="1">
      <c r="A27" s="175" t="s">
        <v>275</v>
      </c>
      <c r="B27" s="176"/>
      <c r="C27" s="144"/>
      <c r="D27" s="144"/>
      <c r="E27" s="144"/>
      <c r="F27" s="169">
        <f>G27+M27+H27</f>
        <v>12</v>
      </c>
      <c r="G27" s="150">
        <v>0</v>
      </c>
      <c r="H27" s="150">
        <v>2</v>
      </c>
      <c r="I27" s="150"/>
      <c r="J27" s="150"/>
      <c r="K27" s="150"/>
      <c r="L27" s="150"/>
      <c r="M27" s="150">
        <v>10</v>
      </c>
      <c r="N27" s="177"/>
      <c r="O27" s="150">
        <f>SUM(P27:V27)</f>
        <v>1763</v>
      </c>
      <c r="P27" s="192">
        <v>0</v>
      </c>
      <c r="Q27" s="150">
        <v>548</v>
      </c>
      <c r="R27" s="150"/>
      <c r="S27" s="150"/>
      <c r="T27" s="150"/>
      <c r="U27" s="150"/>
      <c r="V27" s="150">
        <v>1215</v>
      </c>
      <c r="W27" s="209"/>
      <c r="X27" s="210"/>
      <c r="Y27" s="210"/>
      <c r="Z27" s="211"/>
      <c r="AA27" s="212"/>
      <c r="AB27" s="213"/>
      <c r="AC27" s="169"/>
      <c r="AD27" s="208"/>
      <c r="AE27" s="208"/>
      <c r="AF27" s="208"/>
      <c r="AG27" s="208"/>
      <c r="AH27" s="208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69" t="e">
        <f>'[1]Ахтуб.'!AB19+'[1]Волод.'!AB19+'[1]Енот.'!AB19+'[1]Икрянин.'!AB19+'[1]Камыз.'!AB19+'[1]Красн.'!AB20+'[1]Лиман.'!AB19+'[1]Нарим.'!AB19+'[1]Приволж.'!AB19+'[1]Хараб.'!AB19+'[1]Чернояр.'!AB19+'[1]Астр.'!AB19+'[1]Знам.'!AB19</f>
        <v>#REF!</v>
      </c>
      <c r="AT27" s="169" t="e">
        <f>'[1]Ахтуб.'!AC19+'[1]Волод.'!AC19+'[1]Енот.'!AC19+'[1]Икрянин.'!AC19+'[1]Камыз.'!AC19+'[1]Красн.'!AC20+'[1]Лиман.'!AC19+'[1]Нарим.'!AC19+'[1]Приволж.'!AC19+'[1]Хараб.'!AC19+'[1]Чернояр.'!AC19+'[1]Астр.'!AC19+'[1]Знам.'!AC19</f>
        <v>#REF!</v>
      </c>
      <c r="AU27" s="169"/>
      <c r="AV27" s="169"/>
      <c r="AW27" s="169"/>
      <c r="AX27" s="169"/>
      <c r="AY27" s="169" t="e">
        <f>'[1]Ахтуб.'!AD19+'[1]Волод.'!AD19+'[1]Енот.'!AD19+'[1]Икрянин.'!AD19+'[1]Камыз.'!AD19+'[1]Красн.'!AD20+'[1]Лиман.'!AD19+'[1]Нарим.'!AD19+'[1]Приволж.'!AD19+'[1]Хараб.'!AD19+'[1]Чернояр.'!AD19+'[1]Астр.'!AD19+'[1]Знам.'!AD19</f>
        <v>#REF!</v>
      </c>
    </row>
    <row r="28" spans="1:51" ht="15.75" hidden="1" thickBot="1">
      <c r="A28" s="156" t="s">
        <v>271</v>
      </c>
      <c r="B28" s="176"/>
      <c r="C28" s="144"/>
      <c r="D28" s="144"/>
      <c r="E28" s="144"/>
      <c r="F28" s="169"/>
      <c r="G28" s="150"/>
      <c r="H28" s="150"/>
      <c r="I28" s="150"/>
      <c r="J28" s="150"/>
      <c r="K28" s="150"/>
      <c r="L28" s="150"/>
      <c r="M28" s="150"/>
      <c r="N28" s="177"/>
      <c r="O28" s="150">
        <f>O27*34.2%</f>
        <v>602.946</v>
      </c>
      <c r="P28" s="192">
        <v>0</v>
      </c>
      <c r="Q28" s="150">
        <f>Q27*34.2%</f>
        <v>187.41600000000003</v>
      </c>
      <c r="R28" s="150"/>
      <c r="S28" s="150"/>
      <c r="T28" s="150"/>
      <c r="U28" s="150"/>
      <c r="V28" s="150">
        <f>V27*34.2%</f>
        <v>415.53000000000003</v>
      </c>
      <c r="W28" s="170"/>
      <c r="X28" s="171"/>
      <c r="Y28" s="171"/>
      <c r="Z28" s="172"/>
      <c r="AA28" s="173"/>
      <c r="AB28" s="174"/>
      <c r="AC28" s="169"/>
      <c r="AD28" s="168"/>
      <c r="AE28" s="168"/>
      <c r="AF28" s="168"/>
      <c r="AG28" s="168"/>
      <c r="AH28" s="168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69"/>
      <c r="AT28" s="169"/>
      <c r="AU28" s="169"/>
      <c r="AV28" s="169"/>
      <c r="AW28" s="169"/>
      <c r="AX28" s="169"/>
      <c r="AY28" s="169"/>
    </row>
    <row r="29" spans="1:51" ht="16.5" hidden="1" thickBot="1">
      <c r="A29" s="175" t="s">
        <v>276</v>
      </c>
      <c r="B29" s="176"/>
      <c r="C29" s="144"/>
      <c r="D29" s="144"/>
      <c r="E29" s="144"/>
      <c r="F29" s="169">
        <f>G29+M29+H29</f>
        <v>5</v>
      </c>
      <c r="G29" s="150">
        <v>0</v>
      </c>
      <c r="H29" s="150">
        <v>2</v>
      </c>
      <c r="I29" s="150"/>
      <c r="J29" s="150"/>
      <c r="K29" s="150"/>
      <c r="L29" s="150"/>
      <c r="M29" s="150">
        <v>3</v>
      </c>
      <c r="N29" s="177"/>
      <c r="O29" s="150">
        <f>SUM(P29:V29)</f>
        <v>940</v>
      </c>
      <c r="P29" s="192">
        <v>0</v>
      </c>
      <c r="Q29" s="150">
        <v>560</v>
      </c>
      <c r="R29" s="150"/>
      <c r="S29" s="150"/>
      <c r="T29" s="150"/>
      <c r="U29" s="150"/>
      <c r="V29" s="150">
        <v>380</v>
      </c>
      <c r="W29" s="179"/>
      <c r="X29" s="180"/>
      <c r="Y29" s="180"/>
      <c r="Z29" s="181"/>
      <c r="AA29" s="182"/>
      <c r="AB29" s="183"/>
      <c r="AC29" s="169"/>
      <c r="AD29" s="184"/>
      <c r="AE29" s="184"/>
      <c r="AF29" s="184"/>
      <c r="AG29" s="184"/>
      <c r="AH29" s="184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69" t="e">
        <f>'[1]Ахтуб.'!AB20+'[1]Волод.'!AB20+'[1]Енот.'!AB20+'[1]Икрянин.'!AB20+'[1]Камыз.'!AB20+'[1]Красн.'!AB21+'[1]Лиман.'!AB20+'[1]Нарим.'!AB20+'[1]Приволж.'!AB20+'[1]Хараб.'!AB20+'[1]Чернояр.'!AB20+'[1]Астр.'!AB20+'[1]Знам.'!AB20</f>
        <v>#REF!</v>
      </c>
      <c r="AT29" s="169" t="e">
        <f>'[1]Ахтуб.'!AC20+'[1]Волод.'!AC20+'[1]Енот.'!AC20+'[1]Икрянин.'!AC20+'[1]Камыз.'!AC20+'[1]Красн.'!AC21+'[1]Лиман.'!AC20+'[1]Нарим.'!AC20+'[1]Приволж.'!AC20+'[1]Хараб.'!AC20+'[1]Чернояр.'!AC20+'[1]Астр.'!AC20+'[1]Знам.'!AC20</f>
        <v>#REF!</v>
      </c>
      <c r="AU29" s="169"/>
      <c r="AV29" s="169"/>
      <c r="AW29" s="169"/>
      <c r="AX29" s="169"/>
      <c r="AY29" s="169" t="e">
        <f>'[1]Ахтуб.'!AD20+'[1]Волод.'!AD20+'[1]Енот.'!AD20+'[1]Икрянин.'!AD20+'[1]Камыз.'!AD20+'[1]Красн.'!AD21+'[1]Лиман.'!AD20+'[1]Нарим.'!AD20+'[1]Приволж.'!AD20+'[1]Хараб.'!AD20+'[1]Чернояр.'!AD20+'[1]Астр.'!AD20+'[1]Знам.'!AD20</f>
        <v>#REF!</v>
      </c>
    </row>
    <row r="30" spans="1:51" ht="16.5" hidden="1" thickBot="1">
      <c r="A30" s="156" t="s">
        <v>271</v>
      </c>
      <c r="B30" s="176"/>
      <c r="C30" s="144"/>
      <c r="D30" s="144"/>
      <c r="E30" s="144"/>
      <c r="F30" s="169"/>
      <c r="G30" s="150"/>
      <c r="H30" s="150"/>
      <c r="I30" s="150"/>
      <c r="J30" s="150"/>
      <c r="K30" s="150"/>
      <c r="L30" s="150"/>
      <c r="M30" s="150"/>
      <c r="N30" s="177"/>
      <c r="O30" s="150">
        <f>O29*34.2%</f>
        <v>321.48</v>
      </c>
      <c r="P30" s="192">
        <v>0</v>
      </c>
      <c r="Q30" s="150">
        <f>Q29*34.2%</f>
        <v>191.52</v>
      </c>
      <c r="R30" s="150"/>
      <c r="S30" s="150"/>
      <c r="T30" s="150"/>
      <c r="U30" s="150"/>
      <c r="V30" s="150">
        <f>V29*34.2%</f>
        <v>129.96</v>
      </c>
      <c r="W30" s="185"/>
      <c r="X30" s="186"/>
      <c r="Y30" s="186"/>
      <c r="Z30" s="187"/>
      <c r="AA30" s="188"/>
      <c r="AB30" s="189"/>
      <c r="AC30" s="169"/>
      <c r="AD30" s="184"/>
      <c r="AE30" s="184"/>
      <c r="AF30" s="184"/>
      <c r="AG30" s="184"/>
      <c r="AH30" s="184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69"/>
      <c r="AT30" s="169"/>
      <c r="AU30" s="169"/>
      <c r="AV30" s="169"/>
      <c r="AW30" s="169"/>
      <c r="AX30" s="169"/>
      <c r="AY30" s="169"/>
    </row>
    <row r="31" spans="1:51" ht="15.75" hidden="1" thickBot="1">
      <c r="A31" s="175" t="s">
        <v>277</v>
      </c>
      <c r="B31" s="176"/>
      <c r="C31" s="144"/>
      <c r="D31" s="144"/>
      <c r="E31" s="144"/>
      <c r="F31" s="169">
        <f>G31+M31+H31</f>
        <v>3</v>
      </c>
      <c r="G31" s="190">
        <v>0</v>
      </c>
      <c r="H31" s="190">
        <v>1</v>
      </c>
      <c r="I31" s="190"/>
      <c r="J31" s="190"/>
      <c r="K31" s="190"/>
      <c r="L31" s="190"/>
      <c r="M31" s="190">
        <v>2</v>
      </c>
      <c r="N31" s="191"/>
      <c r="O31" s="150">
        <f>SUM(P31:V31)</f>
        <v>511</v>
      </c>
      <c r="P31" s="192">
        <v>0</v>
      </c>
      <c r="Q31" s="190">
        <v>290</v>
      </c>
      <c r="R31" s="190"/>
      <c r="S31" s="190"/>
      <c r="T31" s="190"/>
      <c r="U31" s="190"/>
      <c r="V31" s="190">
        <v>221</v>
      </c>
      <c r="W31" s="193"/>
      <c r="X31" s="194"/>
      <c r="Y31" s="194"/>
      <c r="Z31" s="190"/>
      <c r="AA31" s="195"/>
      <c r="AB31" s="196"/>
      <c r="AC31" s="169"/>
      <c r="AD31" s="197"/>
      <c r="AE31" s="197"/>
      <c r="AF31" s="197"/>
      <c r="AG31" s="197"/>
      <c r="AH31" s="197"/>
      <c r="AI31" s="150"/>
      <c r="AJ31" s="190"/>
      <c r="AK31" s="190"/>
      <c r="AL31" s="190"/>
      <c r="AM31" s="190"/>
      <c r="AN31" s="190"/>
      <c r="AO31" s="190"/>
      <c r="AP31" s="190"/>
      <c r="AQ31" s="190"/>
      <c r="AR31" s="150"/>
      <c r="AS31" s="169" t="e">
        <f>'[1]Ахтуб.'!AB21+'[1]Волод.'!AB21+'[1]Енот.'!AB21+'[1]Икрянин.'!AB21+'[1]Камыз.'!AB21+'[1]Красн.'!AB22+'[1]Лиман.'!AB21+'[1]Нарим.'!AB21+'[1]Приволж.'!AB21+'[1]Хараб.'!AB21+'[1]Чернояр.'!AB21+'[1]Астр.'!AB21+'[1]Знам.'!AB21</f>
        <v>#REF!</v>
      </c>
      <c r="AT31" s="169" t="e">
        <f>'[1]Ахтуб.'!AC21+'[1]Волод.'!AC21+'[1]Енот.'!AC21+'[1]Икрянин.'!AC21+'[1]Камыз.'!AC21+'[1]Красн.'!AC22+'[1]Лиман.'!AC21+'[1]Нарим.'!AC21+'[1]Приволж.'!AC21+'[1]Хараб.'!AC21+'[1]Чернояр.'!AC21+'[1]Астр.'!AC21+'[1]Знам.'!AC21</f>
        <v>#REF!</v>
      </c>
      <c r="AU31" s="169"/>
      <c r="AV31" s="169"/>
      <c r="AW31" s="169"/>
      <c r="AX31" s="169"/>
      <c r="AY31" s="169" t="e">
        <f>'[1]Ахтуб.'!AD21+'[1]Волод.'!AD21+'[1]Енот.'!AD21+'[1]Икрянин.'!AD21+'[1]Камыз.'!AD21+'[1]Красн.'!AD22+'[1]Лиман.'!AD21+'[1]Нарим.'!AD21+'[1]Приволж.'!AD21+'[1]Хараб.'!AD21+'[1]Чернояр.'!AD21+'[1]Астр.'!AD21+'[1]Знам.'!AD21</f>
        <v>#REF!</v>
      </c>
    </row>
    <row r="32" spans="1:51" ht="15.75" hidden="1" thickBot="1">
      <c r="A32" s="156" t="s">
        <v>271</v>
      </c>
      <c r="B32" s="176"/>
      <c r="C32" s="144"/>
      <c r="D32" s="144"/>
      <c r="E32" s="144"/>
      <c r="F32" s="169"/>
      <c r="G32" s="190"/>
      <c r="H32" s="190"/>
      <c r="I32" s="190"/>
      <c r="J32" s="190"/>
      <c r="K32" s="190"/>
      <c r="L32" s="190"/>
      <c r="M32" s="190"/>
      <c r="N32" s="191"/>
      <c r="O32" s="150">
        <f>O31*34.2%</f>
        <v>174.762</v>
      </c>
      <c r="P32" s="192">
        <v>0</v>
      </c>
      <c r="Q32" s="150">
        <f>Q31*34.2%</f>
        <v>99.18</v>
      </c>
      <c r="R32" s="150"/>
      <c r="S32" s="150"/>
      <c r="T32" s="150"/>
      <c r="U32" s="150"/>
      <c r="V32" s="150">
        <f>V31*34.2%</f>
        <v>75.58200000000001</v>
      </c>
      <c r="W32" s="193"/>
      <c r="X32" s="194"/>
      <c r="Y32" s="194"/>
      <c r="Z32" s="190"/>
      <c r="AA32" s="195"/>
      <c r="AB32" s="196"/>
      <c r="AC32" s="169"/>
      <c r="AD32" s="197"/>
      <c r="AE32" s="197"/>
      <c r="AF32" s="197"/>
      <c r="AG32" s="197"/>
      <c r="AH32" s="197"/>
      <c r="AI32" s="150"/>
      <c r="AJ32" s="190"/>
      <c r="AK32" s="190"/>
      <c r="AL32" s="190"/>
      <c r="AM32" s="190"/>
      <c r="AN32" s="190"/>
      <c r="AO32" s="190"/>
      <c r="AP32" s="190"/>
      <c r="AQ32" s="190"/>
      <c r="AR32" s="150"/>
      <c r="AS32" s="169"/>
      <c r="AT32" s="169"/>
      <c r="AU32" s="169"/>
      <c r="AV32" s="169"/>
      <c r="AW32" s="169"/>
      <c r="AX32" s="169"/>
      <c r="AY32" s="169"/>
    </row>
    <row r="33" spans="1:51" ht="15.75" hidden="1" thickBot="1">
      <c r="A33" s="175" t="s">
        <v>278</v>
      </c>
      <c r="B33" s="176"/>
      <c r="C33" s="144"/>
      <c r="D33" s="144"/>
      <c r="E33" s="144"/>
      <c r="F33" s="169">
        <f>G33+M33+H33</f>
        <v>9</v>
      </c>
      <c r="G33" s="150">
        <v>0</v>
      </c>
      <c r="H33" s="150">
        <v>4</v>
      </c>
      <c r="I33" s="150"/>
      <c r="J33" s="150"/>
      <c r="K33" s="150"/>
      <c r="L33" s="150"/>
      <c r="M33" s="150">
        <v>5</v>
      </c>
      <c r="N33" s="177"/>
      <c r="O33" s="150">
        <f>SUM(P33:V33)</f>
        <v>1819</v>
      </c>
      <c r="P33" s="192">
        <v>0</v>
      </c>
      <c r="Q33" s="150">
        <v>1291</v>
      </c>
      <c r="R33" s="150"/>
      <c r="S33" s="150"/>
      <c r="T33" s="150"/>
      <c r="U33" s="150"/>
      <c r="V33" s="150">
        <v>528</v>
      </c>
      <c r="W33" s="198"/>
      <c r="X33" s="199"/>
      <c r="Y33" s="199"/>
      <c r="Z33" s="150"/>
      <c r="AA33" s="200"/>
      <c r="AB33" s="201"/>
      <c r="AC33" s="169"/>
      <c r="AD33" s="202"/>
      <c r="AE33" s="202"/>
      <c r="AF33" s="202"/>
      <c r="AG33" s="202"/>
      <c r="AH33" s="202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69" t="e">
        <f>'[1]Ахтуб.'!AB22+'[1]Волод.'!AB22+'[1]Енот.'!AB22+'[1]Икрянин.'!AB22+'[1]Камыз.'!AB22+'[1]Красн.'!AB23+'[1]Лиман.'!AB22+'[1]Нарим.'!AB22+'[1]Приволж.'!AB22+'[1]Хараб.'!AB22+'[1]Чернояр.'!AB22+'[1]Астр.'!AB22+'[1]Знам.'!AB22</f>
        <v>#REF!</v>
      </c>
      <c r="AT33" s="169" t="e">
        <f>'[1]Ахтуб.'!AC22+'[1]Волод.'!AC22+'[1]Енот.'!AC22+'[1]Икрянин.'!AC22+'[1]Камыз.'!AC22+'[1]Красн.'!AC23+'[1]Лиман.'!AC22+'[1]Нарим.'!AC22+'[1]Приволж.'!AC22+'[1]Хараб.'!AC22+'[1]Чернояр.'!AC22+'[1]Астр.'!AC22+'[1]Знам.'!AC22</f>
        <v>#REF!</v>
      </c>
      <c r="AU33" s="169"/>
      <c r="AV33" s="169"/>
      <c r="AW33" s="169"/>
      <c r="AX33" s="169"/>
      <c r="AY33" s="169" t="e">
        <f>'[1]Ахтуб.'!AD22+'[1]Волод.'!AD22+'[1]Енот.'!AD22+'[1]Икрянин.'!AD22+'[1]Камыз.'!AD22+'[1]Красн.'!AD23+'[1]Лиман.'!AD22+'[1]Нарим.'!AD22+'[1]Приволж.'!AD22+'[1]Хараб.'!AD22+'[1]Чернояр.'!AD22+'[1]Астр.'!AD22+'[1]Знам.'!AD22</f>
        <v>#REF!</v>
      </c>
    </row>
    <row r="34" spans="1:51" ht="15.75" hidden="1" thickBot="1">
      <c r="A34" s="156" t="s">
        <v>271</v>
      </c>
      <c r="B34" s="176"/>
      <c r="C34" s="144"/>
      <c r="D34" s="144"/>
      <c r="E34" s="144"/>
      <c r="F34" s="169"/>
      <c r="G34" s="150"/>
      <c r="H34" s="150"/>
      <c r="I34" s="150"/>
      <c r="J34" s="150"/>
      <c r="K34" s="150"/>
      <c r="L34" s="150"/>
      <c r="M34" s="150"/>
      <c r="N34" s="177"/>
      <c r="O34" s="150">
        <f>O33*34.2%</f>
        <v>622.0980000000001</v>
      </c>
      <c r="P34" s="192">
        <v>0</v>
      </c>
      <c r="Q34" s="150">
        <f>Q33*34.2%</f>
        <v>441.52200000000005</v>
      </c>
      <c r="R34" s="150"/>
      <c r="S34" s="150"/>
      <c r="T34" s="150"/>
      <c r="U34" s="150"/>
      <c r="V34" s="150">
        <f>V33*34.2%</f>
        <v>180.57600000000002</v>
      </c>
      <c r="W34" s="198"/>
      <c r="X34" s="199"/>
      <c r="Y34" s="199"/>
      <c r="Z34" s="150"/>
      <c r="AA34" s="177"/>
      <c r="AB34" s="214"/>
      <c r="AC34" s="215"/>
      <c r="AD34" s="208"/>
      <c r="AE34" s="208"/>
      <c r="AF34" s="208"/>
      <c r="AG34" s="208"/>
      <c r="AH34" s="208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69"/>
      <c r="AT34" s="169"/>
      <c r="AU34" s="169"/>
      <c r="AV34" s="169"/>
      <c r="AW34" s="169"/>
      <c r="AX34" s="169"/>
      <c r="AY34" s="169"/>
    </row>
    <row r="35" spans="1:51" ht="15.75" hidden="1" thickBot="1">
      <c r="A35" s="175" t="s">
        <v>124</v>
      </c>
      <c r="B35" s="176"/>
      <c r="C35" s="144"/>
      <c r="D35" s="144"/>
      <c r="E35" s="144"/>
      <c r="F35" s="169">
        <f>G35+M35+H35</f>
        <v>141</v>
      </c>
      <c r="G35" s="155">
        <f>G19+G21+G23+G25+G27+G29+G31+G33</f>
        <v>1</v>
      </c>
      <c r="H35" s="155">
        <f>H19+H21+H23+H25+H27+H29+H31+H33</f>
        <v>35</v>
      </c>
      <c r="I35" s="155"/>
      <c r="J35" s="155"/>
      <c r="K35" s="155"/>
      <c r="L35" s="155"/>
      <c r="M35" s="155">
        <f>M19+M21+M23+M25+M27+M29+M31+M33</f>
        <v>105</v>
      </c>
      <c r="N35" s="216">
        <f>N19+N21+N23+N25+N27+N29+N31+N33</f>
        <v>0</v>
      </c>
      <c r="O35" s="150">
        <f>SUM(P35:V35)</f>
        <v>20814</v>
      </c>
      <c r="P35" s="217">
        <f aca="true" t="shared" si="1" ref="P35:AC36">P19+P21+P23+P25+P27+P29+P31+P33</f>
        <v>964</v>
      </c>
      <c r="Q35" s="155">
        <f t="shared" si="1"/>
        <v>9553</v>
      </c>
      <c r="R35" s="155"/>
      <c r="S35" s="155"/>
      <c r="T35" s="155"/>
      <c r="U35" s="155"/>
      <c r="V35" s="155">
        <f t="shared" si="1"/>
        <v>10297</v>
      </c>
      <c r="W35" s="155">
        <f t="shared" si="1"/>
        <v>0</v>
      </c>
      <c r="X35" s="155">
        <f t="shared" si="1"/>
        <v>0</v>
      </c>
      <c r="Y35" s="155">
        <f t="shared" si="1"/>
        <v>0</v>
      </c>
      <c r="Z35" s="155">
        <f t="shared" si="1"/>
        <v>0</v>
      </c>
      <c r="AA35" s="155">
        <f t="shared" si="1"/>
        <v>0</v>
      </c>
      <c r="AB35" s="155">
        <f t="shared" si="1"/>
        <v>0</v>
      </c>
      <c r="AC35" s="155">
        <f t="shared" si="1"/>
        <v>0</v>
      </c>
      <c r="AD35" s="208"/>
      <c r="AE35" s="208"/>
      <c r="AF35" s="208"/>
      <c r="AG35" s="208"/>
      <c r="AH35" s="208"/>
      <c r="AI35" s="150"/>
      <c r="AJ35" s="155"/>
      <c r="AK35" s="155"/>
      <c r="AL35" s="155"/>
      <c r="AM35" s="155"/>
      <c r="AN35" s="155"/>
      <c r="AO35" s="155"/>
      <c r="AP35" s="155"/>
      <c r="AQ35" s="155"/>
      <c r="AR35" s="150"/>
      <c r="AS35" s="169" t="e">
        <f>'[1]Ахтуб.'!AB23+'[1]Волод.'!AB23+'[1]Енот.'!AB23+'[1]Икрянин.'!AB23+'[1]Камыз.'!AB23+'[1]Красн.'!AB24+'[1]Лиман.'!AB23+'[1]Нарим.'!AB23+'[1]Приволж.'!AB23+'[1]Хараб.'!AB23+'[1]Чернояр.'!AB23+'[1]Астр.'!AB23+'[1]Знам.'!AB23</f>
        <v>#REF!</v>
      </c>
      <c r="AT35" s="169" t="e">
        <f>'[1]Ахтуб.'!AC23+'[1]Волод.'!AC23+'[1]Енот.'!AC23+'[1]Икрянин.'!AC23+'[1]Камыз.'!AC23+'[1]Красн.'!AC24+'[1]Лиман.'!AC23+'[1]Нарим.'!AC23+'[1]Приволж.'!AC23+'[1]Хараб.'!AC23+'[1]Чернояр.'!AC23+'[1]Астр.'!AC23+'[1]Знам.'!AC23</f>
        <v>#REF!</v>
      </c>
      <c r="AU35" s="169"/>
      <c r="AV35" s="169"/>
      <c r="AW35" s="169"/>
      <c r="AX35" s="169"/>
      <c r="AY35" s="169" t="e">
        <f>'[1]Ахтуб.'!AD23+'[1]Волод.'!AD23+'[1]Енот.'!AD23+'[1]Икрянин.'!AD23+'[1]Камыз.'!AD23+'[1]Красн.'!AD24+'[1]Лиман.'!AD23+'[1]Нарим.'!AD23+'[1]Приволж.'!AD23+'[1]Хараб.'!AD23+'[1]Чернояр.'!AD23+'[1]Астр.'!AD23+'[1]Знам.'!AD23</f>
        <v>#REF!</v>
      </c>
    </row>
    <row r="36" spans="1:51" ht="16.5" hidden="1" thickBot="1">
      <c r="A36" s="156" t="s">
        <v>271</v>
      </c>
      <c r="B36" s="176"/>
      <c r="C36" s="144"/>
      <c r="D36" s="144">
        <f>D20+D22+D24+D26+D28+D30+D32+D34</f>
        <v>0</v>
      </c>
      <c r="E36" s="144">
        <f>E20+E22+E24+E26+E28+E30+E32+E34</f>
        <v>0</v>
      </c>
      <c r="F36" s="144">
        <f>F20+F22+F24+F26+F28+F30+F32+F34</f>
        <v>0</v>
      </c>
      <c r="G36" s="144">
        <f>G20+G22+G24+G26+G28+G30+G32+G34</f>
        <v>0</v>
      </c>
      <c r="H36" s="144">
        <f>H20+H22+H24+H26+H28+H30+H32+H34</f>
        <v>0</v>
      </c>
      <c r="I36" s="144"/>
      <c r="J36" s="144"/>
      <c r="K36" s="144"/>
      <c r="L36" s="144"/>
      <c r="M36" s="144">
        <f>M20+M22+M24+M26+M28+M30+M32+M34</f>
        <v>0</v>
      </c>
      <c r="N36" s="144">
        <f>N20+N22+N24+N26+N28+N30+N32+N34</f>
        <v>0</v>
      </c>
      <c r="O36" s="144">
        <f>O20+O22+O24+O26+O28+O30+O32+O34</f>
        <v>7118.388</v>
      </c>
      <c r="P36" s="144">
        <f>P20+P22+P24+P26+P28+P30+P32+P34</f>
        <v>329.68800000000005</v>
      </c>
      <c r="Q36" s="144">
        <f>Q20+Q22+Q24+Q26+Q28+Q30+Q32+Q34</f>
        <v>3267.126</v>
      </c>
      <c r="R36" s="144"/>
      <c r="S36" s="144"/>
      <c r="T36" s="144"/>
      <c r="U36" s="144"/>
      <c r="V36" s="144">
        <f>V20+V22+V24+V26+V28+V30+V32+V34</f>
        <v>3521.574</v>
      </c>
      <c r="W36" s="144">
        <f t="shared" si="1"/>
        <v>0</v>
      </c>
      <c r="X36" s="144">
        <f t="shared" si="1"/>
        <v>0</v>
      </c>
      <c r="Y36" s="144">
        <f t="shared" si="1"/>
        <v>0</v>
      </c>
      <c r="Z36" s="144">
        <f t="shared" si="1"/>
        <v>0</v>
      </c>
      <c r="AA36" s="144">
        <f t="shared" si="1"/>
        <v>0</v>
      </c>
      <c r="AB36" s="144">
        <f t="shared" si="1"/>
        <v>0</v>
      </c>
      <c r="AC36" s="169"/>
      <c r="AD36" s="184"/>
      <c r="AE36" s="184"/>
      <c r="AF36" s="184"/>
      <c r="AG36" s="184"/>
      <c r="AH36" s="184"/>
      <c r="AI36" s="150"/>
      <c r="AJ36" s="155"/>
      <c r="AK36" s="155"/>
      <c r="AL36" s="155"/>
      <c r="AM36" s="155"/>
      <c r="AN36" s="155"/>
      <c r="AO36" s="155"/>
      <c r="AP36" s="155"/>
      <c r="AQ36" s="155"/>
      <c r="AR36" s="150"/>
      <c r="AS36" s="169" t="e">
        <f>'[1]Ахтуб.'!AB24+'[1]Волод.'!AB24+'[1]Енот.'!AB24+'[1]Икрянин.'!AB24+'[1]Камыз.'!AB24+'[1]Красн.'!AB25+'[1]Лиман.'!AB24+'[1]Нарим.'!AB24+'[1]Приволж.'!AB24+'[1]Хараб.'!AB24+'[1]Чернояр.'!AB24+'[1]Астр.'!AB24+'[1]Знам.'!AB24</f>
        <v>#REF!</v>
      </c>
      <c r="AT36" s="169" t="e">
        <f>'[1]Ахтуб.'!AC24+'[1]Волод.'!AC24+'[1]Енот.'!AC24+'[1]Икрянин.'!AC24+'[1]Камыз.'!AC24+'[1]Красн.'!AC25+'[1]Лиман.'!AC24+'[1]Нарим.'!AC24+'[1]Приволж.'!AC24+'[1]Хараб.'!AC24+'[1]Чернояр.'!AC24+'[1]Астр.'!AC24+'[1]Знам.'!AC24</f>
        <v>#REF!</v>
      </c>
      <c r="AU36" s="169"/>
      <c r="AV36" s="169"/>
      <c r="AW36" s="169"/>
      <c r="AX36" s="169"/>
      <c r="AY36" s="169" t="e">
        <f>'[1]Ахтуб.'!AD24+'[1]Волод.'!AD24+'[1]Енот.'!AD24+'[1]Икрянин.'!AD24+'[1]Камыз.'!AD24+'[1]Красн.'!AD25+'[1]Лиман.'!AD24+'[1]Нарим.'!AD24+'[1]Приволж.'!AD24+'[1]Хараб.'!AD24+'[1]Чернояр.'!AD24+'[1]Астр.'!AD24+'[1]Знам.'!AD24</f>
        <v>#REF!</v>
      </c>
    </row>
    <row r="37" spans="1:51" ht="16.5" hidden="1" thickBot="1">
      <c r="A37" s="175"/>
      <c r="B37" s="176"/>
      <c r="C37" s="144"/>
      <c r="D37" s="144"/>
      <c r="E37" s="144"/>
      <c r="F37" s="169">
        <f>G37+M37+H37</f>
        <v>0</v>
      </c>
      <c r="G37" s="155"/>
      <c r="H37" s="155"/>
      <c r="I37" s="155"/>
      <c r="J37" s="155"/>
      <c r="K37" s="155"/>
      <c r="L37" s="155"/>
      <c r="M37" s="155"/>
      <c r="N37" s="155"/>
      <c r="O37" s="218">
        <f aca="true" t="shared" si="2" ref="O37:AB37">O35+O36</f>
        <v>27932.388</v>
      </c>
      <c r="P37" s="218">
        <f t="shared" si="2"/>
        <v>1293.688</v>
      </c>
      <c r="Q37" s="218">
        <f t="shared" si="2"/>
        <v>12820.126</v>
      </c>
      <c r="R37" s="218"/>
      <c r="S37" s="218"/>
      <c r="T37" s="218"/>
      <c r="U37" s="218"/>
      <c r="V37" s="218">
        <f t="shared" si="2"/>
        <v>13818.574</v>
      </c>
      <c r="W37" s="150">
        <f t="shared" si="2"/>
        <v>0</v>
      </c>
      <c r="X37" s="150">
        <f t="shared" si="2"/>
        <v>0</v>
      </c>
      <c r="Y37" s="150">
        <f t="shared" si="2"/>
        <v>0</v>
      </c>
      <c r="Z37" s="150">
        <f t="shared" si="2"/>
        <v>0</v>
      </c>
      <c r="AA37" s="150">
        <f t="shared" si="2"/>
        <v>0</v>
      </c>
      <c r="AB37" s="150">
        <f t="shared" si="2"/>
        <v>0</v>
      </c>
      <c r="AC37" s="169"/>
      <c r="AD37" s="197"/>
      <c r="AE37" s="197"/>
      <c r="AF37" s="197"/>
      <c r="AG37" s="197"/>
      <c r="AH37" s="197"/>
      <c r="AI37" s="150"/>
      <c r="AJ37" s="155"/>
      <c r="AK37" s="155"/>
      <c r="AL37" s="155"/>
      <c r="AM37" s="155"/>
      <c r="AN37" s="155"/>
      <c r="AO37" s="155"/>
      <c r="AP37" s="155"/>
      <c r="AQ37" s="155"/>
      <c r="AR37" s="150"/>
      <c r="AS37" s="169" t="e">
        <f>'[1]Ахтуб.'!AB25+'[1]Волод.'!AB25+'[1]Енот.'!AB25+'[1]Икрянин.'!AB25+'[1]Камыз.'!AB25+'[1]Красн.'!AB26+'[1]Лиман.'!AB25+'[1]Нарим.'!AB25+'[1]Приволж.'!AB25+'[1]Хараб.'!AB25+'[1]Чернояр.'!AB25+'[1]Астр.'!AB25+'[1]Знам.'!AB25</f>
        <v>#REF!</v>
      </c>
      <c r="AT37" s="169" t="e">
        <f>'[1]Ахтуб.'!AC25+'[1]Волод.'!AC25+'[1]Енот.'!AC25+'[1]Икрянин.'!AC25+'[1]Камыз.'!AC25+'[1]Красн.'!AC26+'[1]Лиман.'!AC25+'[1]Нарим.'!AC25+'[1]Приволж.'!AC25+'[1]Хараб.'!AC25+'[1]Чернояр.'!AC25+'[1]Астр.'!AC25+'[1]Знам.'!AC25</f>
        <v>#REF!</v>
      </c>
      <c r="AU37" s="169"/>
      <c r="AV37" s="169"/>
      <c r="AW37" s="169"/>
      <c r="AX37" s="169"/>
      <c r="AY37" s="169" t="e">
        <f>'[1]Ахтуб.'!AD25+'[1]Волод.'!AD25+'[1]Енот.'!AD25+'[1]Икрянин.'!AD25+'[1]Камыз.'!AD25+'[1]Красн.'!AD26+'[1]Лиман.'!AD25+'[1]Нарим.'!AD25+'[1]Приволж.'!AD25+'[1]Хараб.'!AD25+'[1]Чернояр.'!AD25+'[1]Астр.'!AD25+'[1]Знам.'!AD25</f>
        <v>#REF!</v>
      </c>
    </row>
    <row r="38" spans="1:51" ht="15.75" hidden="1" thickBot="1">
      <c r="A38" s="175"/>
      <c r="B38" s="176"/>
      <c r="C38" s="144"/>
      <c r="D38" s="144"/>
      <c r="E38" s="144"/>
      <c r="F38" s="169">
        <f>G38+M38+H38</f>
        <v>0</v>
      </c>
      <c r="G38" s="155"/>
      <c r="H38" s="155"/>
      <c r="I38" s="155"/>
      <c r="J38" s="155"/>
      <c r="K38" s="155"/>
      <c r="L38" s="155"/>
      <c r="M38" s="155"/>
      <c r="N38" s="155"/>
      <c r="O38" s="150"/>
      <c r="P38" s="155"/>
      <c r="Q38" s="155"/>
      <c r="R38" s="155"/>
      <c r="S38" s="155"/>
      <c r="T38" s="155"/>
      <c r="U38" s="155"/>
      <c r="V38" s="155"/>
      <c r="W38" s="219"/>
      <c r="X38" s="220"/>
      <c r="Y38" s="220"/>
      <c r="Z38" s="155"/>
      <c r="AA38" s="221"/>
      <c r="AB38" s="201"/>
      <c r="AC38" s="169"/>
      <c r="AD38" s="202"/>
      <c r="AE38" s="202"/>
      <c r="AF38" s="202"/>
      <c r="AG38" s="202"/>
      <c r="AH38" s="202"/>
      <c r="AI38" s="150"/>
      <c r="AJ38" s="155"/>
      <c r="AK38" s="155"/>
      <c r="AL38" s="155"/>
      <c r="AM38" s="155"/>
      <c r="AN38" s="155"/>
      <c r="AO38" s="155"/>
      <c r="AP38" s="155"/>
      <c r="AQ38" s="155"/>
      <c r="AR38" s="150"/>
      <c r="AS38" s="169" t="e">
        <f>'[1]Ахтуб.'!AB26+'[1]Волод.'!AB26+'[1]Енот.'!AB26+'[1]Икрянин.'!AB26+'[1]Камыз.'!AB26+'[1]Красн.'!AB27+'[1]Лиман.'!AB26+'[1]Нарим.'!AB26+'[1]Приволж.'!AB26+'[1]Хараб.'!AB26+'[1]Чернояр.'!AB26+'[1]Астр.'!AB26+'[1]Знам.'!AB26</f>
        <v>#REF!</v>
      </c>
      <c r="AT38" s="169" t="e">
        <f>'[1]Ахтуб.'!AC26+'[1]Волод.'!AC26+'[1]Енот.'!AC26+'[1]Икрянин.'!AC26+'[1]Камыз.'!AC26+'[1]Красн.'!AC27+'[1]Лиман.'!AC26+'[1]Нарим.'!AC26+'[1]Приволж.'!AC26+'[1]Хараб.'!AC26+'[1]Чернояр.'!AC26+'[1]Астр.'!AC26+'[1]Знам.'!AC26</f>
        <v>#REF!</v>
      </c>
      <c r="AU38" s="169"/>
      <c r="AV38" s="169"/>
      <c r="AW38" s="169"/>
      <c r="AX38" s="169"/>
      <c r="AY38" s="169" t="e">
        <f>'[1]Ахтуб.'!AD26+'[1]Волод.'!AD26+'[1]Енот.'!AD26+'[1]Икрянин.'!AD26+'[1]Камыз.'!AD26+'[1]Красн.'!AD27+'[1]Лиман.'!AD26+'[1]Нарим.'!AD26+'[1]Приволж.'!AD26+'[1]Хараб.'!AD26+'[1]Чернояр.'!AD26+'[1]Астр.'!AD26+'[1]Знам.'!AD26</f>
        <v>#REF!</v>
      </c>
    </row>
    <row r="39" spans="1:51" ht="15.75" hidden="1" thickBot="1">
      <c r="A39" s="175"/>
      <c r="B39" s="176"/>
      <c r="C39" s="144"/>
      <c r="D39" s="144"/>
      <c r="E39" s="144"/>
      <c r="F39" s="169">
        <f>G39+M39+H39</f>
        <v>0</v>
      </c>
      <c r="G39" s="155"/>
      <c r="H39" s="155"/>
      <c r="I39" s="155"/>
      <c r="J39" s="155"/>
      <c r="K39" s="155"/>
      <c r="L39" s="155"/>
      <c r="M39" s="155"/>
      <c r="N39" s="155"/>
      <c r="O39" s="150"/>
      <c r="P39" s="155"/>
      <c r="Q39" s="155"/>
      <c r="R39" s="155"/>
      <c r="S39" s="155"/>
      <c r="T39" s="155"/>
      <c r="U39" s="155"/>
      <c r="V39" s="155"/>
      <c r="W39" s="222"/>
      <c r="X39" s="223"/>
      <c r="Y39" s="223"/>
      <c r="Z39" s="224"/>
      <c r="AA39" s="225"/>
      <c r="AB39" s="213"/>
      <c r="AC39" s="169"/>
      <c r="AD39" s="208"/>
      <c r="AE39" s="208"/>
      <c r="AF39" s="208"/>
      <c r="AG39" s="208"/>
      <c r="AH39" s="208"/>
      <c r="AI39" s="150"/>
      <c r="AJ39" s="155"/>
      <c r="AK39" s="155"/>
      <c r="AL39" s="155"/>
      <c r="AM39" s="155"/>
      <c r="AN39" s="155"/>
      <c r="AO39" s="155"/>
      <c r="AP39" s="155"/>
      <c r="AQ39" s="155"/>
      <c r="AR39" s="150"/>
      <c r="AS39" s="169" t="e">
        <f>'[1]Ахтуб.'!AB27+'[1]Волод.'!AB27+'[1]Енот.'!AB27+'[1]Икрянин.'!AB27+'[1]Камыз.'!AB27+'[1]Красн.'!AB28+'[1]Лиман.'!AB27+'[1]Нарим.'!AB27+'[1]Приволж.'!AB27+'[1]Хараб.'!AB27+'[1]Чернояр.'!AB27+'[1]Астр.'!AB27+'[1]Знам.'!AB27</f>
        <v>#REF!</v>
      </c>
      <c r="AT39" s="169" t="e">
        <f>'[1]Ахтуб.'!AC27+'[1]Волод.'!AC27+'[1]Енот.'!AC27+'[1]Икрянин.'!AC27+'[1]Камыз.'!AC27+'[1]Красн.'!AC28+'[1]Лиман.'!AC27+'[1]Нарим.'!AC27+'[1]Приволж.'!AC27+'[1]Хараб.'!AC27+'[1]Чернояр.'!AC27+'[1]Астр.'!AC27+'[1]Знам.'!AC27</f>
        <v>#REF!</v>
      </c>
      <c r="AU39" s="169"/>
      <c r="AV39" s="169"/>
      <c r="AW39" s="169"/>
      <c r="AX39" s="169"/>
      <c r="AY39" s="169" t="e">
        <f>'[1]Ахтуб.'!AD27+'[1]Волод.'!AD27+'[1]Енот.'!AD27+'[1]Икрянин.'!AD27+'[1]Камыз.'!AD27+'[1]Красн.'!AD28+'[1]Лиман.'!AD27+'[1]Нарим.'!AD27+'[1]Приволж.'!AD27+'[1]Хараб.'!AD27+'[1]Чернояр.'!AD27+'[1]Астр.'!AD27+'[1]Знам.'!AD27</f>
        <v>#REF!</v>
      </c>
    </row>
    <row r="40" spans="1:51" ht="16.5" hidden="1" thickBot="1">
      <c r="A40" s="175"/>
      <c r="B40" s="176"/>
      <c r="C40" s="144"/>
      <c r="D40" s="144"/>
      <c r="E40" s="144"/>
      <c r="F40" s="169">
        <f>G40+M40+H40</f>
        <v>0</v>
      </c>
      <c r="G40" s="155"/>
      <c r="H40" s="155"/>
      <c r="I40" s="155"/>
      <c r="J40" s="155"/>
      <c r="K40" s="155"/>
      <c r="L40" s="155"/>
      <c r="M40" s="155"/>
      <c r="N40" s="155"/>
      <c r="O40" s="150"/>
      <c r="P40" s="155"/>
      <c r="Q40" s="155"/>
      <c r="R40" s="155"/>
      <c r="S40" s="155"/>
      <c r="T40" s="155"/>
      <c r="U40" s="155"/>
      <c r="V40" s="155"/>
      <c r="W40" s="226"/>
      <c r="X40" s="227"/>
      <c r="Y40" s="227"/>
      <c r="Z40" s="228"/>
      <c r="AA40" s="229"/>
      <c r="AB40" s="183"/>
      <c r="AC40" s="169"/>
      <c r="AD40" s="184"/>
      <c r="AE40" s="184"/>
      <c r="AF40" s="184"/>
      <c r="AG40" s="184"/>
      <c r="AH40" s="184"/>
      <c r="AI40" s="150"/>
      <c r="AJ40" s="155"/>
      <c r="AK40" s="155"/>
      <c r="AL40" s="155"/>
      <c r="AM40" s="155"/>
      <c r="AN40" s="155"/>
      <c r="AO40" s="155"/>
      <c r="AP40" s="155"/>
      <c r="AQ40" s="155"/>
      <c r="AR40" s="150"/>
      <c r="AS40" s="169" t="e">
        <f>'[1]Ахтуб.'!AB28+'[1]Волод.'!AB28+'[1]Енот.'!AB28+'[1]Икрянин.'!AB28+'[1]Камыз.'!AB28+'[1]Красн.'!AB29+'[1]Лиман.'!AB28+'[1]Нарим.'!AB28+'[1]Приволж.'!AB28+'[1]Хараб.'!AB28+'[1]Чернояр.'!AB28+'[1]Астр.'!AB28+'[1]Знам.'!AB28</f>
        <v>#REF!</v>
      </c>
      <c r="AT40" s="169" t="e">
        <f>'[1]Ахтуб.'!AC28+'[1]Волод.'!AC28+'[1]Енот.'!AC28+'[1]Икрянин.'!AC28+'[1]Камыз.'!AC28+'[1]Красн.'!AC29+'[1]Лиман.'!AC28+'[1]Нарим.'!AC28+'[1]Приволж.'!AC28+'[1]Хараб.'!AC28+'[1]Чернояр.'!AC28+'[1]Астр.'!AC28+'[1]Знам.'!AC28</f>
        <v>#REF!</v>
      </c>
      <c r="AU40" s="169"/>
      <c r="AV40" s="169"/>
      <c r="AW40" s="169"/>
      <c r="AX40" s="169"/>
      <c r="AY40" s="169" t="e">
        <f>'[1]Ахтуб.'!AD28+'[1]Волод.'!AD28+'[1]Енот.'!AD28+'[1]Икрянин.'!AD28+'[1]Камыз.'!AD28+'[1]Красн.'!AD29+'[1]Лиман.'!AD28+'[1]Нарим.'!AD28+'[1]Приволж.'!AD28+'[1]Хараб.'!AD28+'[1]Чернояр.'!AD28+'[1]Астр.'!AD28+'[1]Знам.'!AD28</f>
        <v>#REF!</v>
      </c>
    </row>
    <row r="41" spans="1:51" ht="16.5" hidden="1" thickBot="1">
      <c r="A41" s="230"/>
      <c r="B41" s="231"/>
      <c r="C41" s="232"/>
      <c r="D41" s="232"/>
      <c r="E41" s="232"/>
      <c r="F41" s="169">
        <f>G41+M41+H41</f>
        <v>0</v>
      </c>
      <c r="G41" s="233"/>
      <c r="H41" s="233"/>
      <c r="I41" s="233"/>
      <c r="J41" s="233"/>
      <c r="K41" s="233"/>
      <c r="L41" s="233"/>
      <c r="M41" s="233"/>
      <c r="N41" s="233"/>
      <c r="O41" s="205">
        <f>P41+V41+Q41</f>
        <v>0</v>
      </c>
      <c r="P41" s="233"/>
      <c r="Q41" s="233"/>
      <c r="R41" s="233"/>
      <c r="S41" s="233"/>
      <c r="T41" s="233"/>
      <c r="U41" s="233"/>
      <c r="V41" s="233"/>
      <c r="W41" s="234"/>
      <c r="X41" s="235"/>
      <c r="Y41" s="235"/>
      <c r="Z41" s="236"/>
      <c r="AA41" s="237"/>
      <c r="AB41" s="238"/>
      <c r="AC41" s="169"/>
      <c r="AD41" s="239"/>
      <c r="AE41" s="239"/>
      <c r="AF41" s="239"/>
      <c r="AG41" s="239"/>
      <c r="AH41" s="239"/>
      <c r="AI41" s="205">
        <f>AJ41+AK41+AP41</f>
        <v>0</v>
      </c>
      <c r="AJ41" s="233"/>
      <c r="AK41" s="233"/>
      <c r="AL41" s="233"/>
      <c r="AM41" s="233"/>
      <c r="AN41" s="233"/>
      <c r="AO41" s="233"/>
      <c r="AP41" s="233"/>
      <c r="AQ41" s="233"/>
      <c r="AR41" s="205" t="e">
        <f>AS41+AT41+AY41</f>
        <v>#REF!</v>
      </c>
      <c r="AS41" s="169" t="e">
        <f>'[1]Ахтуб.'!AB29+'[1]Волод.'!AB29+'[1]Енот.'!AB29+'[1]Икрянин.'!AB29+'[1]Камыз.'!AB29+'[1]Красн.'!AB30+'[1]Лиман.'!AB29+'[1]Нарим.'!AB29+'[1]Приволж.'!AB29+'[1]Хараб.'!AB29+'[1]Чернояр.'!AB29+'[1]Астр.'!AB29+'[1]Знам.'!AB29</f>
        <v>#REF!</v>
      </c>
      <c r="AT41" s="169" t="e">
        <f>'[1]Ахтуб.'!AC29+'[1]Волод.'!AC29+'[1]Енот.'!AC29+'[1]Икрянин.'!AC29+'[1]Камыз.'!AC29+'[1]Красн.'!AC30+'[1]Лиман.'!AC29+'[1]Нарим.'!AC29+'[1]Приволж.'!AC29+'[1]Хараб.'!AC29+'[1]Чернояр.'!AC29+'[1]Астр.'!AC29+'[1]Знам.'!AC29</f>
        <v>#REF!</v>
      </c>
      <c r="AU41" s="169"/>
      <c r="AV41" s="169"/>
      <c r="AW41" s="169"/>
      <c r="AX41" s="169"/>
      <c r="AY41" s="169" t="e">
        <f>'[1]Ахтуб.'!AD29+'[1]Волод.'!AD29+'[1]Енот.'!AD29+'[1]Икрянин.'!AD29+'[1]Камыз.'!AD29+'[1]Красн.'!AD30+'[1]Лиман.'!AD29+'[1]Нарим.'!AD29+'[1]Приволж.'!AD29+'[1]Хараб.'!AD29+'[1]Чернояр.'!AD29+'[1]Астр.'!AD29+'[1]Знам.'!AD29</f>
        <v>#REF!</v>
      </c>
    </row>
    <row r="42" spans="1:64" s="71" customFormat="1" ht="39.75" customHeight="1">
      <c r="A42" s="392"/>
      <c r="B42" s="392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3"/>
      <c r="AY42" s="393"/>
      <c r="BC42" s="394" t="s">
        <v>279</v>
      </c>
      <c r="BD42" s="394"/>
      <c r="BE42" s="394"/>
      <c r="BF42" s="394"/>
      <c r="BG42" s="394"/>
      <c r="BH42" s="395" t="s">
        <v>280</v>
      </c>
      <c r="BI42" s="395"/>
      <c r="BK42" s="396" t="s">
        <v>281</v>
      </c>
      <c r="BL42" s="396"/>
    </row>
    <row r="43" spans="5:64" s="71" customFormat="1" ht="50.25" customHeight="1">
      <c r="E43" s="390"/>
      <c r="F43" s="390"/>
      <c r="G43" s="390"/>
      <c r="H43" s="390"/>
      <c r="I43" s="390"/>
      <c r="J43" s="390"/>
      <c r="AC43" s="240"/>
      <c r="AD43" s="240"/>
      <c r="AE43" s="240"/>
      <c r="AF43" s="240"/>
      <c r="AG43" s="240"/>
      <c r="AH43" s="240"/>
      <c r="BH43" s="390" t="s">
        <v>282</v>
      </c>
      <c r="BI43" s="390"/>
      <c r="BK43" s="390" t="s">
        <v>283</v>
      </c>
      <c r="BL43" s="390"/>
    </row>
    <row r="44" spans="1:41" s="71" customFormat="1" ht="15.75">
      <c r="A44" s="391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241"/>
      <c r="Z44" s="242"/>
      <c r="AA44" s="242"/>
      <c r="AB44" s="243"/>
      <c r="AC44" s="241"/>
      <c r="AD44" s="241"/>
      <c r="AE44" s="241"/>
      <c r="AF44" s="241"/>
      <c r="AG44" s="241"/>
      <c r="AH44" s="241"/>
      <c r="AI44" s="243"/>
      <c r="AJ44" s="243"/>
      <c r="AK44" s="243"/>
      <c r="AL44" s="243"/>
      <c r="AM44" s="243"/>
      <c r="AN44" s="243"/>
      <c r="AO44" s="243"/>
    </row>
    <row r="45" spans="1:41" s="71" customFormat="1" ht="12.75">
      <c r="A45" s="244"/>
      <c r="B45" s="244"/>
      <c r="C45" s="244"/>
      <c r="D45" s="244"/>
      <c r="E45" s="244"/>
      <c r="F45" s="245"/>
      <c r="G45" s="246"/>
      <c r="H45" s="246"/>
      <c r="I45" s="246"/>
      <c r="J45" s="246"/>
      <c r="K45" s="246"/>
      <c r="L45" s="246"/>
      <c r="M45" s="246"/>
      <c r="N45" s="246"/>
      <c r="O45" s="247"/>
      <c r="P45" s="246"/>
      <c r="Q45" s="246"/>
      <c r="R45" s="246"/>
      <c r="S45" s="246"/>
      <c r="T45" s="246"/>
      <c r="U45" s="246"/>
      <c r="V45" s="246"/>
      <c r="W45" s="248"/>
      <c r="X45" s="248"/>
      <c r="Y45" s="248"/>
      <c r="Z45" s="246"/>
      <c r="AA45" s="246"/>
      <c r="AB45" s="249"/>
      <c r="AC45" s="250"/>
      <c r="AD45" s="250"/>
      <c r="AE45" s="250"/>
      <c r="AF45" s="250"/>
      <c r="AG45" s="250"/>
      <c r="AH45" s="250"/>
      <c r="AI45" s="249"/>
      <c r="AJ45" s="249"/>
      <c r="AK45" s="249"/>
      <c r="AL45" s="249"/>
      <c r="AM45" s="249"/>
      <c r="AN45" s="249"/>
      <c r="AO45" s="249"/>
    </row>
    <row r="46" spans="1:41" s="71" customFormat="1" ht="12.75">
      <c r="A46" s="244"/>
      <c r="B46" s="244"/>
      <c r="C46" s="244"/>
      <c r="D46" s="244"/>
      <c r="E46" s="244"/>
      <c r="F46" s="245"/>
      <c r="G46" s="246"/>
      <c r="H46" s="246"/>
      <c r="I46" s="246"/>
      <c r="J46" s="246"/>
      <c r="K46" s="246"/>
      <c r="L46" s="246"/>
      <c r="M46" s="246"/>
      <c r="N46" s="246"/>
      <c r="O46" s="247"/>
      <c r="P46" s="246"/>
      <c r="Q46" s="246"/>
      <c r="R46" s="246"/>
      <c r="S46" s="246"/>
      <c r="T46" s="246"/>
      <c r="U46" s="246"/>
      <c r="V46" s="246"/>
      <c r="W46" s="248"/>
      <c r="X46" s="248"/>
      <c r="Y46" s="248"/>
      <c r="Z46" s="246"/>
      <c r="AA46" s="246"/>
      <c r="AB46" s="249"/>
      <c r="AC46" s="250"/>
      <c r="AD46" s="250"/>
      <c r="AE46" s="250"/>
      <c r="AF46" s="250"/>
      <c r="AG46" s="250"/>
      <c r="AH46" s="250"/>
      <c r="AI46" s="249"/>
      <c r="AJ46" s="249"/>
      <c r="AK46" s="249"/>
      <c r="AL46" s="249"/>
      <c r="AM46" s="249"/>
      <c r="AN46" s="249"/>
      <c r="AO46" s="249"/>
    </row>
    <row r="47" spans="1:41" s="71" customFormat="1" ht="12.75">
      <c r="A47" s="251"/>
      <c r="B47" s="251"/>
      <c r="C47" s="251"/>
      <c r="D47" s="251"/>
      <c r="E47" s="251"/>
      <c r="F47" s="245"/>
      <c r="G47" s="246"/>
      <c r="H47" s="246"/>
      <c r="I47" s="246"/>
      <c r="J47" s="246"/>
      <c r="K47" s="246"/>
      <c r="L47" s="246"/>
      <c r="M47" s="246"/>
      <c r="N47" s="246"/>
      <c r="O47" s="247"/>
      <c r="P47" s="246"/>
      <c r="Q47" s="246"/>
      <c r="R47" s="246"/>
      <c r="S47" s="246"/>
      <c r="T47" s="246"/>
      <c r="U47" s="246"/>
      <c r="V47" s="246"/>
      <c r="W47" s="248"/>
      <c r="X47" s="248"/>
      <c r="Y47" s="248"/>
      <c r="Z47" s="246"/>
      <c r="AA47" s="246"/>
      <c r="AB47" s="249"/>
      <c r="AC47" s="250"/>
      <c r="AD47" s="250"/>
      <c r="AE47" s="250"/>
      <c r="AF47" s="250"/>
      <c r="AG47" s="250"/>
      <c r="AH47" s="250"/>
      <c r="AI47" s="249"/>
      <c r="AJ47" s="249"/>
      <c r="AK47" s="249"/>
      <c r="AL47" s="249"/>
      <c r="AM47" s="249"/>
      <c r="AN47" s="249"/>
      <c r="AO47" s="249"/>
    </row>
    <row r="48" spans="1:41" s="71" customFormat="1" ht="255" customHeight="1">
      <c r="A48" s="252"/>
      <c r="B48" s="252"/>
      <c r="C48" s="253"/>
      <c r="D48" s="253"/>
      <c r="E48" s="253"/>
      <c r="F48" s="245"/>
      <c r="G48" s="242"/>
      <c r="H48" s="242"/>
      <c r="I48" s="242"/>
      <c r="J48" s="242"/>
      <c r="K48" s="242"/>
      <c r="L48" s="242"/>
      <c r="M48" s="242"/>
      <c r="N48" s="242"/>
      <c r="O48" s="247"/>
      <c r="P48" s="242"/>
      <c r="Q48" s="242"/>
      <c r="R48" s="242"/>
      <c r="S48" s="242"/>
      <c r="T48" s="242"/>
      <c r="U48" s="242"/>
      <c r="V48" s="242"/>
      <c r="W48" s="241"/>
      <c r="X48" s="241"/>
      <c r="Y48" s="241"/>
      <c r="Z48" s="242"/>
      <c r="AA48" s="242"/>
      <c r="AB48" s="243"/>
      <c r="AC48" s="241"/>
      <c r="AD48" s="241"/>
      <c r="AE48" s="241"/>
      <c r="AF48" s="241"/>
      <c r="AG48" s="241"/>
      <c r="AH48" s="241"/>
      <c r="AI48" s="243"/>
      <c r="AJ48" s="243"/>
      <c r="AK48" s="243"/>
      <c r="AL48" s="243"/>
      <c r="AM48" s="243"/>
      <c r="AN48" s="243"/>
      <c r="AO48" s="243"/>
    </row>
    <row r="49" spans="1:41" s="71" customFormat="1" ht="12.75">
      <c r="A49" s="244"/>
      <c r="B49" s="244"/>
      <c r="C49" s="244"/>
      <c r="D49" s="244"/>
      <c r="E49" s="244"/>
      <c r="F49" s="245"/>
      <c r="G49" s="246"/>
      <c r="H49" s="246"/>
      <c r="I49" s="246"/>
      <c r="J49" s="246"/>
      <c r="K49" s="246"/>
      <c r="L49" s="246"/>
      <c r="M49" s="246"/>
      <c r="N49" s="246"/>
      <c r="O49" s="247"/>
      <c r="P49" s="246"/>
      <c r="Q49" s="246"/>
      <c r="R49" s="246"/>
      <c r="S49" s="246"/>
      <c r="T49" s="246"/>
      <c r="U49" s="246"/>
      <c r="V49" s="246"/>
      <c r="W49" s="248"/>
      <c r="X49" s="248"/>
      <c r="Y49" s="248"/>
      <c r="Z49" s="246"/>
      <c r="AA49" s="246"/>
      <c r="AB49" s="249"/>
      <c r="AC49" s="250"/>
      <c r="AD49" s="250"/>
      <c r="AE49" s="250"/>
      <c r="AF49" s="250"/>
      <c r="AG49" s="250"/>
      <c r="AH49" s="250"/>
      <c r="AI49" s="249"/>
      <c r="AJ49" s="249"/>
      <c r="AK49" s="249"/>
      <c r="AL49" s="249"/>
      <c r="AM49" s="249"/>
      <c r="AN49" s="249"/>
      <c r="AO49" s="249"/>
    </row>
    <row r="50" spans="1:41" s="71" customFormat="1" ht="12.75">
      <c r="A50" s="244"/>
      <c r="B50" s="244"/>
      <c r="C50" s="244"/>
      <c r="D50" s="244"/>
      <c r="E50" s="244"/>
      <c r="F50" s="245"/>
      <c r="G50" s="246"/>
      <c r="H50" s="246"/>
      <c r="I50" s="246"/>
      <c r="J50" s="246"/>
      <c r="K50" s="246"/>
      <c r="L50" s="246"/>
      <c r="M50" s="246"/>
      <c r="N50" s="246"/>
      <c r="O50" s="247"/>
      <c r="P50" s="246"/>
      <c r="Q50" s="246"/>
      <c r="R50" s="246"/>
      <c r="S50" s="246"/>
      <c r="T50" s="246"/>
      <c r="U50" s="246"/>
      <c r="V50" s="246"/>
      <c r="W50" s="248"/>
      <c r="X50" s="248"/>
      <c r="Y50" s="248"/>
      <c r="Z50" s="246"/>
      <c r="AA50" s="246"/>
      <c r="AB50" s="249"/>
      <c r="AC50" s="250"/>
      <c r="AD50" s="250"/>
      <c r="AE50" s="250"/>
      <c r="AF50" s="250"/>
      <c r="AG50" s="250"/>
      <c r="AH50" s="250"/>
      <c r="AI50" s="249"/>
      <c r="AJ50" s="249"/>
      <c r="AK50" s="249"/>
      <c r="AL50" s="249"/>
      <c r="AM50" s="249"/>
      <c r="AN50" s="249"/>
      <c r="AO50" s="249"/>
    </row>
    <row r="51" spans="1:41" s="71" customFormat="1" ht="12.75">
      <c r="A51" s="251"/>
      <c r="B51" s="251"/>
      <c r="C51" s="251"/>
      <c r="D51" s="251"/>
      <c r="E51" s="251"/>
      <c r="F51" s="245"/>
      <c r="G51" s="246"/>
      <c r="H51" s="246"/>
      <c r="I51" s="246"/>
      <c r="J51" s="246"/>
      <c r="K51" s="246"/>
      <c r="L51" s="246"/>
      <c r="M51" s="246"/>
      <c r="N51" s="246"/>
      <c r="O51" s="247"/>
      <c r="P51" s="246"/>
      <c r="Q51" s="246"/>
      <c r="R51" s="246"/>
      <c r="S51" s="246"/>
      <c r="T51" s="246"/>
      <c r="U51" s="246"/>
      <c r="V51" s="246"/>
      <c r="W51" s="248"/>
      <c r="X51" s="248"/>
      <c r="Y51" s="248"/>
      <c r="Z51" s="246"/>
      <c r="AA51" s="246"/>
      <c r="AB51" s="249"/>
      <c r="AC51" s="250"/>
      <c r="AD51" s="250"/>
      <c r="AE51" s="250"/>
      <c r="AF51" s="250"/>
      <c r="AG51" s="250"/>
      <c r="AH51" s="250"/>
      <c r="AI51" s="249"/>
      <c r="AJ51" s="249"/>
      <c r="AK51" s="249"/>
      <c r="AL51" s="249"/>
      <c r="AM51" s="249"/>
      <c r="AN51" s="249"/>
      <c r="AO51" s="249"/>
    </row>
    <row r="52" spans="1:41" s="71" customFormat="1" ht="12.75">
      <c r="A52" s="253"/>
      <c r="B52" s="253"/>
      <c r="C52" s="253"/>
      <c r="D52" s="253"/>
      <c r="E52" s="253"/>
      <c r="F52" s="245"/>
      <c r="G52" s="242"/>
      <c r="H52" s="242"/>
      <c r="I52" s="242"/>
      <c r="J52" s="242"/>
      <c r="K52" s="242"/>
      <c r="L52" s="242"/>
      <c r="M52" s="242"/>
      <c r="N52" s="242"/>
      <c r="O52" s="247"/>
      <c r="P52" s="242"/>
      <c r="Q52" s="242"/>
      <c r="R52" s="242"/>
      <c r="S52" s="242"/>
      <c r="T52" s="242"/>
      <c r="U52" s="242"/>
      <c r="V52" s="242"/>
      <c r="W52" s="241"/>
      <c r="X52" s="241"/>
      <c r="Y52" s="241"/>
      <c r="Z52" s="242"/>
      <c r="AA52" s="242"/>
      <c r="AB52" s="243"/>
      <c r="AC52" s="241"/>
      <c r="AD52" s="241"/>
      <c r="AE52" s="241"/>
      <c r="AF52" s="241"/>
      <c r="AG52" s="241"/>
      <c r="AH52" s="241"/>
      <c r="AI52" s="243"/>
      <c r="AJ52" s="243"/>
      <c r="AK52" s="243"/>
      <c r="AL52" s="243"/>
      <c r="AM52" s="243"/>
      <c r="AN52" s="243"/>
      <c r="AO52" s="243"/>
    </row>
    <row r="53" spans="1:41" s="71" customFormat="1" ht="12.75">
      <c r="A53" s="244"/>
      <c r="B53" s="244"/>
      <c r="C53" s="244"/>
      <c r="D53" s="244"/>
      <c r="E53" s="244"/>
      <c r="F53" s="245"/>
      <c r="G53" s="246"/>
      <c r="H53" s="246"/>
      <c r="I53" s="246"/>
      <c r="J53" s="246"/>
      <c r="K53" s="246"/>
      <c r="L53" s="246"/>
      <c r="M53" s="246"/>
      <c r="N53" s="246"/>
      <c r="O53" s="247"/>
      <c r="P53" s="246"/>
      <c r="Q53" s="246"/>
      <c r="R53" s="246"/>
      <c r="S53" s="246"/>
      <c r="T53" s="246"/>
      <c r="U53" s="246"/>
      <c r="V53" s="246"/>
      <c r="W53" s="248"/>
      <c r="X53" s="248"/>
      <c r="Y53" s="248"/>
      <c r="Z53" s="246"/>
      <c r="AA53" s="246"/>
      <c r="AB53" s="249"/>
      <c r="AC53" s="250"/>
      <c r="AD53" s="250"/>
      <c r="AE53" s="250"/>
      <c r="AF53" s="250"/>
      <c r="AG53" s="250"/>
      <c r="AH53" s="250"/>
      <c r="AI53" s="249"/>
      <c r="AJ53" s="249"/>
      <c r="AK53" s="249"/>
      <c r="AL53" s="249"/>
      <c r="AM53" s="249"/>
      <c r="AN53" s="249"/>
      <c r="AO53" s="249"/>
    </row>
    <row r="54" spans="1:41" s="71" customFormat="1" ht="12.75">
      <c r="A54" s="244"/>
      <c r="B54" s="244"/>
      <c r="C54" s="244"/>
      <c r="D54" s="244"/>
      <c r="E54" s="244"/>
      <c r="F54" s="245"/>
      <c r="G54" s="246"/>
      <c r="H54" s="246"/>
      <c r="I54" s="246"/>
      <c r="J54" s="246"/>
      <c r="K54" s="246"/>
      <c r="L54" s="246"/>
      <c r="M54" s="246"/>
      <c r="N54" s="246"/>
      <c r="O54" s="247"/>
      <c r="P54" s="246"/>
      <c r="Q54" s="246"/>
      <c r="R54" s="246"/>
      <c r="S54" s="246"/>
      <c r="T54" s="246"/>
      <c r="U54" s="246"/>
      <c r="V54" s="246"/>
      <c r="W54" s="248"/>
      <c r="X54" s="248"/>
      <c r="Y54" s="248"/>
      <c r="Z54" s="246"/>
      <c r="AA54" s="246"/>
      <c r="AB54" s="249"/>
      <c r="AC54" s="250"/>
      <c r="AD54" s="250"/>
      <c r="AE54" s="250"/>
      <c r="AF54" s="250"/>
      <c r="AG54" s="250"/>
      <c r="AH54" s="250"/>
      <c r="AI54" s="249"/>
      <c r="AJ54" s="249"/>
      <c r="AK54" s="249"/>
      <c r="AL54" s="249"/>
      <c r="AM54" s="249"/>
      <c r="AN54" s="249"/>
      <c r="AO54" s="249"/>
    </row>
    <row r="55" spans="1:41" s="71" customFormat="1" ht="12.75">
      <c r="A55" s="251"/>
      <c r="B55" s="251"/>
      <c r="C55" s="251"/>
      <c r="D55" s="251"/>
      <c r="E55" s="251"/>
      <c r="F55" s="245"/>
      <c r="G55" s="246"/>
      <c r="H55" s="246"/>
      <c r="I55" s="246"/>
      <c r="J55" s="246"/>
      <c r="K55" s="246"/>
      <c r="L55" s="246"/>
      <c r="M55" s="246"/>
      <c r="N55" s="246"/>
      <c r="O55" s="247"/>
      <c r="P55" s="246"/>
      <c r="Q55" s="246"/>
      <c r="R55" s="246"/>
      <c r="S55" s="246"/>
      <c r="T55" s="246"/>
      <c r="U55" s="246"/>
      <c r="V55" s="246"/>
      <c r="W55" s="248"/>
      <c r="X55" s="248"/>
      <c r="Y55" s="248"/>
      <c r="Z55" s="246"/>
      <c r="AA55" s="246"/>
      <c r="AB55" s="249"/>
      <c r="AC55" s="250"/>
      <c r="AD55" s="250"/>
      <c r="AE55" s="250"/>
      <c r="AF55" s="250"/>
      <c r="AG55" s="250"/>
      <c r="AH55" s="250"/>
      <c r="AI55" s="249"/>
      <c r="AJ55" s="249"/>
      <c r="AK55" s="249"/>
      <c r="AL55" s="249"/>
      <c r="AM55" s="249"/>
      <c r="AN55" s="249"/>
      <c r="AO55" s="249"/>
    </row>
    <row r="56" spans="1:41" s="71" customFormat="1" ht="12.75">
      <c r="A56" s="253"/>
      <c r="B56" s="253"/>
      <c r="C56" s="253"/>
      <c r="D56" s="253"/>
      <c r="E56" s="253"/>
      <c r="F56" s="245"/>
      <c r="G56" s="242"/>
      <c r="H56" s="242"/>
      <c r="I56" s="242"/>
      <c r="J56" s="242"/>
      <c r="K56" s="242"/>
      <c r="L56" s="242"/>
      <c r="M56" s="242"/>
      <c r="N56" s="242"/>
      <c r="O56" s="247"/>
      <c r="P56" s="242"/>
      <c r="Q56" s="242"/>
      <c r="R56" s="242"/>
      <c r="S56" s="242"/>
      <c r="T56" s="242"/>
      <c r="U56" s="242"/>
      <c r="V56" s="242"/>
      <c r="W56" s="241"/>
      <c r="X56" s="241"/>
      <c r="Y56" s="241"/>
      <c r="Z56" s="242"/>
      <c r="AA56" s="242"/>
      <c r="AB56" s="243"/>
      <c r="AC56" s="241"/>
      <c r="AD56" s="241"/>
      <c r="AE56" s="241"/>
      <c r="AF56" s="241"/>
      <c r="AG56" s="241"/>
      <c r="AH56" s="241"/>
      <c r="AI56" s="243"/>
      <c r="AJ56" s="243"/>
      <c r="AK56" s="243"/>
      <c r="AL56" s="243"/>
      <c r="AM56" s="243"/>
      <c r="AN56" s="243"/>
      <c r="AO56" s="243"/>
    </row>
    <row r="57" spans="1:41" s="71" customFormat="1" ht="12.75">
      <c r="A57" s="244"/>
      <c r="B57" s="244"/>
      <c r="C57" s="244"/>
      <c r="D57" s="244"/>
      <c r="E57" s="244"/>
      <c r="F57" s="245"/>
      <c r="G57" s="246"/>
      <c r="H57" s="246"/>
      <c r="I57" s="246"/>
      <c r="J57" s="246"/>
      <c r="K57" s="246"/>
      <c r="L57" s="246"/>
      <c r="M57" s="246"/>
      <c r="N57" s="246"/>
      <c r="O57" s="247"/>
      <c r="P57" s="246"/>
      <c r="Q57" s="246"/>
      <c r="R57" s="246"/>
      <c r="S57" s="246"/>
      <c r="T57" s="246"/>
      <c r="U57" s="246"/>
      <c r="V57" s="246"/>
      <c r="W57" s="248"/>
      <c r="X57" s="248"/>
      <c r="Y57" s="248"/>
      <c r="Z57" s="246"/>
      <c r="AA57" s="246"/>
      <c r="AB57" s="249"/>
      <c r="AC57" s="250"/>
      <c r="AD57" s="250"/>
      <c r="AE57" s="250"/>
      <c r="AF57" s="250"/>
      <c r="AG57" s="250"/>
      <c r="AH57" s="250"/>
      <c r="AI57" s="249"/>
      <c r="AJ57" s="249"/>
      <c r="AK57" s="249"/>
      <c r="AL57" s="249"/>
      <c r="AM57" s="249"/>
      <c r="AN57" s="249"/>
      <c r="AO57" s="249"/>
    </row>
    <row r="58" spans="1:41" s="71" customFormat="1" ht="12.75">
      <c r="A58" s="244"/>
      <c r="B58" s="244"/>
      <c r="C58" s="244"/>
      <c r="D58" s="244"/>
      <c r="E58" s="244"/>
      <c r="F58" s="245"/>
      <c r="G58" s="246"/>
      <c r="H58" s="246"/>
      <c r="I58" s="246"/>
      <c r="J58" s="246"/>
      <c r="K58" s="246"/>
      <c r="L58" s="246"/>
      <c r="M58" s="246"/>
      <c r="N58" s="246"/>
      <c r="O58" s="247"/>
      <c r="P58" s="246"/>
      <c r="Q58" s="246"/>
      <c r="R58" s="246"/>
      <c r="S58" s="246"/>
      <c r="T58" s="246"/>
      <c r="U58" s="246"/>
      <c r="V58" s="246"/>
      <c r="W58" s="248"/>
      <c r="X58" s="248"/>
      <c r="Y58" s="248"/>
      <c r="Z58" s="246"/>
      <c r="AA58" s="246"/>
      <c r="AB58" s="249"/>
      <c r="AC58" s="250"/>
      <c r="AD58" s="250"/>
      <c r="AE58" s="250"/>
      <c r="AF58" s="250"/>
      <c r="AG58" s="250"/>
      <c r="AH58" s="250"/>
      <c r="AI58" s="249"/>
      <c r="AJ58" s="249"/>
      <c r="AK58" s="249"/>
      <c r="AL58" s="249"/>
      <c r="AM58" s="249"/>
      <c r="AN58" s="249"/>
      <c r="AO58" s="249"/>
    </row>
    <row r="59" spans="1:41" s="71" customFormat="1" ht="12.75">
      <c r="A59" s="251"/>
      <c r="B59" s="251"/>
      <c r="C59" s="251"/>
      <c r="D59" s="251"/>
      <c r="E59" s="251"/>
      <c r="F59" s="245"/>
      <c r="G59" s="246"/>
      <c r="H59" s="246"/>
      <c r="I59" s="246"/>
      <c r="J59" s="246"/>
      <c r="K59" s="246"/>
      <c r="L59" s="246"/>
      <c r="M59" s="246"/>
      <c r="N59" s="246"/>
      <c r="O59" s="247"/>
      <c r="P59" s="246"/>
      <c r="Q59" s="246"/>
      <c r="R59" s="246"/>
      <c r="S59" s="246"/>
      <c r="T59" s="246"/>
      <c r="U59" s="246"/>
      <c r="V59" s="246"/>
      <c r="W59" s="248"/>
      <c r="X59" s="248"/>
      <c r="Y59" s="248"/>
      <c r="Z59" s="246"/>
      <c r="AA59" s="246"/>
      <c r="AB59" s="249"/>
      <c r="AC59" s="250"/>
      <c r="AD59" s="250"/>
      <c r="AE59" s="250"/>
      <c r="AF59" s="250"/>
      <c r="AG59" s="250"/>
      <c r="AH59" s="250"/>
      <c r="AI59" s="249"/>
      <c r="AJ59" s="249"/>
      <c r="AK59" s="249"/>
      <c r="AL59" s="249"/>
      <c r="AM59" s="249"/>
      <c r="AN59" s="249"/>
      <c r="AO59" s="249"/>
    </row>
    <row r="60" spans="1:41" s="71" customFormat="1" ht="12.75">
      <c r="A60" s="253"/>
      <c r="B60" s="253"/>
      <c r="C60" s="253"/>
      <c r="D60" s="253"/>
      <c r="E60" s="253"/>
      <c r="F60" s="245"/>
      <c r="G60" s="242"/>
      <c r="H60" s="242"/>
      <c r="I60" s="242"/>
      <c r="J60" s="242"/>
      <c r="K60" s="242"/>
      <c r="L60" s="242"/>
      <c r="M60" s="242"/>
      <c r="N60" s="242"/>
      <c r="O60" s="247"/>
      <c r="P60" s="242"/>
      <c r="Q60" s="242"/>
      <c r="R60" s="242"/>
      <c r="S60" s="242"/>
      <c r="T60" s="242"/>
      <c r="U60" s="242"/>
      <c r="V60" s="242"/>
      <c r="W60" s="241"/>
      <c r="X60" s="241"/>
      <c r="Y60" s="241"/>
      <c r="Z60" s="242"/>
      <c r="AA60" s="242"/>
      <c r="AB60" s="243"/>
      <c r="AC60" s="241"/>
      <c r="AD60" s="241"/>
      <c r="AE60" s="241"/>
      <c r="AF60" s="241"/>
      <c r="AG60" s="241"/>
      <c r="AH60" s="241"/>
      <c r="AI60" s="243"/>
      <c r="AJ60" s="243"/>
      <c r="AK60" s="243"/>
      <c r="AL60" s="243"/>
      <c r="AM60" s="243"/>
      <c r="AN60" s="243"/>
      <c r="AO60" s="243"/>
    </row>
    <row r="61" spans="1:41" s="71" customFormat="1" ht="12.75">
      <c r="A61" s="244"/>
      <c r="B61" s="244"/>
      <c r="C61" s="244"/>
      <c r="D61" s="244"/>
      <c r="E61" s="244"/>
      <c r="F61" s="245"/>
      <c r="G61" s="246"/>
      <c r="H61" s="246"/>
      <c r="I61" s="246"/>
      <c r="J61" s="246"/>
      <c r="K61" s="246"/>
      <c r="L61" s="246"/>
      <c r="M61" s="246"/>
      <c r="N61" s="246"/>
      <c r="O61" s="247"/>
      <c r="P61" s="246"/>
      <c r="Q61" s="246"/>
      <c r="R61" s="246"/>
      <c r="S61" s="246"/>
      <c r="T61" s="246"/>
      <c r="U61" s="246"/>
      <c r="V61" s="246"/>
      <c r="W61" s="248"/>
      <c r="X61" s="248"/>
      <c r="Y61" s="248"/>
      <c r="Z61" s="246"/>
      <c r="AA61" s="246"/>
      <c r="AB61" s="249"/>
      <c r="AC61" s="250"/>
      <c r="AD61" s="250"/>
      <c r="AE61" s="250"/>
      <c r="AF61" s="250"/>
      <c r="AG61" s="250"/>
      <c r="AH61" s="250"/>
      <c r="AI61" s="249"/>
      <c r="AJ61" s="249"/>
      <c r="AK61" s="249"/>
      <c r="AL61" s="249"/>
      <c r="AM61" s="249"/>
      <c r="AN61" s="249"/>
      <c r="AO61" s="249"/>
    </row>
    <row r="62" spans="1:41" s="71" customFormat="1" ht="12.75">
      <c r="A62" s="244"/>
      <c r="B62" s="244"/>
      <c r="C62" s="244"/>
      <c r="D62" s="244"/>
      <c r="E62" s="244"/>
      <c r="F62" s="245"/>
      <c r="G62" s="246"/>
      <c r="H62" s="246"/>
      <c r="I62" s="246"/>
      <c r="J62" s="246"/>
      <c r="K62" s="246"/>
      <c r="L62" s="246"/>
      <c r="M62" s="246"/>
      <c r="N62" s="246"/>
      <c r="O62" s="247"/>
      <c r="P62" s="246"/>
      <c r="Q62" s="246"/>
      <c r="R62" s="246"/>
      <c r="S62" s="246"/>
      <c r="T62" s="246"/>
      <c r="U62" s="246"/>
      <c r="V62" s="246"/>
      <c r="W62" s="248"/>
      <c r="X62" s="248"/>
      <c r="Y62" s="248"/>
      <c r="Z62" s="246"/>
      <c r="AA62" s="246"/>
      <c r="AB62" s="249"/>
      <c r="AC62" s="250"/>
      <c r="AD62" s="250"/>
      <c r="AE62" s="250"/>
      <c r="AF62" s="250"/>
      <c r="AG62" s="250"/>
      <c r="AH62" s="250"/>
      <c r="AI62" s="249"/>
      <c r="AJ62" s="249"/>
      <c r="AK62" s="249"/>
      <c r="AL62" s="249"/>
      <c r="AM62" s="249"/>
      <c r="AN62" s="249"/>
      <c r="AO62" s="249"/>
    </row>
    <row r="63" spans="1:41" s="71" customFormat="1" ht="12.75">
      <c r="A63" s="251"/>
      <c r="B63" s="251"/>
      <c r="C63" s="251"/>
      <c r="D63" s="251"/>
      <c r="E63" s="251"/>
      <c r="F63" s="245"/>
      <c r="G63" s="246"/>
      <c r="H63" s="246"/>
      <c r="I63" s="246"/>
      <c r="J63" s="246"/>
      <c r="K63" s="246"/>
      <c r="L63" s="246"/>
      <c r="M63" s="246"/>
      <c r="N63" s="246"/>
      <c r="O63" s="247"/>
      <c r="P63" s="246"/>
      <c r="Q63" s="246"/>
      <c r="R63" s="246"/>
      <c r="S63" s="246"/>
      <c r="T63" s="246"/>
      <c r="U63" s="246"/>
      <c r="V63" s="246"/>
      <c r="W63" s="248"/>
      <c r="X63" s="248"/>
      <c r="Y63" s="248"/>
      <c r="Z63" s="246"/>
      <c r="AA63" s="246"/>
      <c r="AB63" s="249"/>
      <c r="AC63" s="250"/>
      <c r="AD63" s="250"/>
      <c r="AE63" s="250"/>
      <c r="AF63" s="250"/>
      <c r="AG63" s="250"/>
      <c r="AH63" s="250"/>
      <c r="AI63" s="249"/>
      <c r="AJ63" s="249"/>
      <c r="AK63" s="249"/>
      <c r="AL63" s="249"/>
      <c r="AM63" s="249"/>
      <c r="AN63" s="249"/>
      <c r="AO63" s="249"/>
    </row>
    <row r="64" spans="1:41" s="71" customFormat="1" ht="12.75">
      <c r="A64" s="254"/>
      <c r="B64" s="254"/>
      <c r="C64" s="254"/>
      <c r="D64" s="254"/>
      <c r="E64" s="254"/>
      <c r="F64" s="245"/>
      <c r="G64" s="255"/>
      <c r="H64" s="255"/>
      <c r="I64" s="255"/>
      <c r="J64" s="255"/>
      <c r="K64" s="255"/>
      <c r="L64" s="255"/>
      <c r="M64" s="255"/>
      <c r="N64" s="255"/>
      <c r="O64" s="247"/>
      <c r="P64" s="255"/>
      <c r="Q64" s="255"/>
      <c r="R64" s="255"/>
      <c r="S64" s="255"/>
      <c r="T64" s="255"/>
      <c r="U64" s="255"/>
      <c r="V64" s="255"/>
      <c r="W64" s="256"/>
      <c r="X64" s="256"/>
      <c r="Y64" s="256"/>
      <c r="Z64" s="255"/>
      <c r="AA64" s="255"/>
      <c r="AB64" s="243"/>
      <c r="AC64" s="241"/>
      <c r="AD64" s="241"/>
      <c r="AE64" s="241"/>
      <c r="AF64" s="241"/>
      <c r="AG64" s="241"/>
      <c r="AH64" s="241"/>
      <c r="AI64" s="243"/>
      <c r="AJ64" s="243"/>
      <c r="AK64" s="243"/>
      <c r="AL64" s="243"/>
      <c r="AM64" s="243"/>
      <c r="AN64" s="243"/>
      <c r="AO64" s="243"/>
    </row>
    <row r="65" spans="1:41" s="71" customFormat="1" ht="12.75">
      <c r="A65" s="253"/>
      <c r="B65" s="253"/>
      <c r="C65" s="253"/>
      <c r="D65" s="253"/>
      <c r="E65" s="253"/>
      <c r="F65" s="245"/>
      <c r="G65" s="255"/>
      <c r="H65" s="255"/>
      <c r="I65" s="255"/>
      <c r="J65" s="255"/>
      <c r="K65" s="255"/>
      <c r="L65" s="255"/>
      <c r="M65" s="255"/>
      <c r="N65" s="255"/>
      <c r="O65" s="247"/>
      <c r="P65" s="255"/>
      <c r="Q65" s="255"/>
      <c r="R65" s="255"/>
      <c r="S65" s="255"/>
      <c r="T65" s="255"/>
      <c r="U65" s="255"/>
      <c r="V65" s="255"/>
      <c r="W65" s="256"/>
      <c r="X65" s="256"/>
      <c r="Y65" s="256"/>
      <c r="Z65" s="255"/>
      <c r="AA65" s="255"/>
      <c r="AB65" s="257"/>
      <c r="AC65" s="258"/>
      <c r="AD65" s="258"/>
      <c r="AE65" s="258"/>
      <c r="AF65" s="258"/>
      <c r="AG65" s="258"/>
      <c r="AH65" s="258"/>
      <c r="AI65" s="257"/>
      <c r="AJ65" s="257"/>
      <c r="AK65" s="257"/>
      <c r="AL65" s="257"/>
      <c r="AM65" s="257"/>
      <c r="AN65" s="257"/>
      <c r="AO65" s="257"/>
    </row>
    <row r="66" spans="1:41" s="71" customFormat="1" ht="12.75">
      <c r="A66" s="253"/>
      <c r="B66" s="253"/>
      <c r="C66" s="253"/>
      <c r="D66" s="253"/>
      <c r="E66" s="253"/>
      <c r="F66" s="245"/>
      <c r="G66" s="255"/>
      <c r="H66" s="255"/>
      <c r="I66" s="255"/>
      <c r="J66" s="255"/>
      <c r="K66" s="255"/>
      <c r="L66" s="255"/>
      <c r="M66" s="255"/>
      <c r="N66" s="255"/>
      <c r="O66" s="247"/>
      <c r="P66" s="255"/>
      <c r="Q66" s="255"/>
      <c r="R66" s="255"/>
      <c r="S66" s="255"/>
      <c r="T66" s="255"/>
      <c r="U66" s="255"/>
      <c r="V66" s="255"/>
      <c r="W66" s="256"/>
      <c r="X66" s="256"/>
      <c r="Y66" s="256"/>
      <c r="Z66" s="255"/>
      <c r="AA66" s="255"/>
      <c r="AB66" s="243"/>
      <c r="AC66" s="241"/>
      <c r="AD66" s="241"/>
      <c r="AE66" s="241"/>
      <c r="AF66" s="241"/>
      <c r="AG66" s="241"/>
      <c r="AH66" s="241"/>
      <c r="AI66" s="243"/>
      <c r="AJ66" s="243"/>
      <c r="AK66" s="243"/>
      <c r="AL66" s="243"/>
      <c r="AM66" s="243"/>
      <c r="AN66" s="243"/>
      <c r="AO66" s="243"/>
    </row>
    <row r="67" spans="1:41" s="71" customFormat="1" ht="12.75">
      <c r="A67" s="259"/>
      <c r="B67" s="259"/>
      <c r="C67" s="259"/>
      <c r="D67" s="259"/>
      <c r="E67" s="259"/>
      <c r="F67" s="245"/>
      <c r="G67" s="255"/>
      <c r="H67" s="255"/>
      <c r="I67" s="255"/>
      <c r="J67" s="255"/>
      <c r="K67" s="255"/>
      <c r="L67" s="255"/>
      <c r="M67" s="256"/>
      <c r="N67" s="256"/>
      <c r="O67" s="247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5"/>
      <c r="AA67" s="255"/>
      <c r="AB67" s="243"/>
      <c r="AC67" s="241"/>
      <c r="AD67" s="241"/>
      <c r="AE67" s="241"/>
      <c r="AF67" s="241"/>
      <c r="AG67" s="241"/>
      <c r="AH67" s="241"/>
      <c r="AI67" s="243"/>
      <c r="AJ67" s="243"/>
      <c r="AK67" s="243"/>
      <c r="AL67" s="243"/>
      <c r="AM67" s="243"/>
      <c r="AN67" s="243"/>
      <c r="AO67" s="243"/>
    </row>
    <row r="68" spans="1:41" s="71" customFormat="1" ht="21.75" customHeight="1">
      <c r="A68" s="260"/>
      <c r="B68" s="260"/>
      <c r="C68" s="260"/>
      <c r="D68" s="260"/>
      <c r="E68" s="260"/>
      <c r="F68" s="261"/>
      <c r="G68" s="262"/>
      <c r="H68" s="262"/>
      <c r="I68" s="262"/>
      <c r="J68" s="262"/>
      <c r="K68" s="262"/>
      <c r="L68" s="262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</row>
    <row r="69" spans="1:41" s="240" customFormat="1" ht="12.75">
      <c r="A69" s="258"/>
      <c r="B69" s="258"/>
      <c r="C69" s="258"/>
      <c r="D69" s="258"/>
      <c r="E69" s="258"/>
      <c r="F69" s="261"/>
      <c r="G69" s="261"/>
      <c r="H69" s="261"/>
      <c r="I69" s="261"/>
      <c r="J69" s="261"/>
      <c r="K69" s="261"/>
      <c r="L69" s="261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</row>
    <row r="70" spans="1:41" s="240" customFormat="1" ht="12.75">
      <c r="A70" s="263"/>
      <c r="B70" s="263"/>
      <c r="C70" s="263"/>
      <c r="D70" s="263"/>
      <c r="E70" s="263"/>
      <c r="F70" s="261"/>
      <c r="G70" s="261"/>
      <c r="H70" s="261"/>
      <c r="I70" s="261"/>
      <c r="J70" s="261"/>
      <c r="K70" s="261"/>
      <c r="L70" s="261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</row>
    <row r="71" spans="1:41" s="240" customFormat="1" ht="12.75">
      <c r="A71" s="263"/>
      <c r="B71" s="263"/>
      <c r="C71" s="263"/>
      <c r="D71" s="263"/>
      <c r="E71" s="263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</row>
    <row r="72" spans="6:34" s="71" customFormat="1" ht="12.75"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C72" s="240"/>
      <c r="AD72" s="240"/>
      <c r="AE72" s="240"/>
      <c r="AF72" s="240"/>
      <c r="AG72" s="240"/>
      <c r="AH72" s="240"/>
    </row>
    <row r="73" spans="6:34" s="71" customFormat="1" ht="12.75"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C73" s="240"/>
      <c r="AD73" s="240"/>
      <c r="AE73" s="240"/>
      <c r="AF73" s="240"/>
      <c r="AG73" s="240"/>
      <c r="AH73" s="240"/>
    </row>
    <row r="74" spans="6:34" s="71" customFormat="1" ht="12.75"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C74" s="240"/>
      <c r="AD74" s="240"/>
      <c r="AE74" s="240"/>
      <c r="AF74" s="240"/>
      <c r="AG74" s="240"/>
      <c r="AH74" s="240"/>
    </row>
    <row r="75" spans="6:34" s="71" customFormat="1" ht="12.75"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C75" s="240"/>
      <c r="AD75" s="240"/>
      <c r="AE75" s="240"/>
      <c r="AF75" s="240"/>
      <c r="AG75" s="240"/>
      <c r="AH75" s="240"/>
    </row>
    <row r="76" spans="6:34" s="71" customFormat="1" ht="12.75"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C76" s="240"/>
      <c r="AD76" s="240"/>
      <c r="AE76" s="240"/>
      <c r="AF76" s="240"/>
      <c r="AG76" s="240"/>
      <c r="AH76" s="240"/>
    </row>
    <row r="77" spans="6:34" s="71" customFormat="1" ht="12.75"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C77" s="240"/>
      <c r="AD77" s="240"/>
      <c r="AE77" s="240"/>
      <c r="AF77" s="240"/>
      <c r="AG77" s="240"/>
      <c r="AH77" s="240"/>
    </row>
    <row r="78" spans="6:34" s="71" customFormat="1" ht="12.75"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C78" s="240"/>
      <c r="AD78" s="240"/>
      <c r="AE78" s="240"/>
      <c r="AF78" s="240"/>
      <c r="AG78" s="240"/>
      <c r="AH78" s="240"/>
    </row>
    <row r="79" spans="6:34" s="71" customFormat="1" ht="12.75"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C79" s="240"/>
      <c r="AD79" s="240"/>
      <c r="AE79" s="240"/>
      <c r="AF79" s="240"/>
      <c r="AG79" s="240"/>
      <c r="AH79" s="240"/>
    </row>
    <row r="80" spans="6:34" s="71" customFormat="1" ht="12.75"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C80" s="240"/>
      <c r="AD80" s="240"/>
      <c r="AE80" s="240"/>
      <c r="AF80" s="240"/>
      <c r="AG80" s="240"/>
      <c r="AH80" s="240"/>
    </row>
    <row r="81" spans="6:34" s="71" customFormat="1" ht="12.75"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C81" s="240"/>
      <c r="AD81" s="240"/>
      <c r="AE81" s="240"/>
      <c r="AF81" s="240"/>
      <c r="AG81" s="240"/>
      <c r="AH81" s="240"/>
    </row>
    <row r="82" spans="6:34" s="71" customFormat="1" ht="12.75"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C82" s="240"/>
      <c r="AD82" s="240"/>
      <c r="AE82" s="240"/>
      <c r="AF82" s="240"/>
      <c r="AG82" s="240"/>
      <c r="AH82" s="240"/>
    </row>
    <row r="83" spans="6:34" s="71" customFormat="1" ht="12.75"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C83" s="240"/>
      <c r="AD83" s="240"/>
      <c r="AE83" s="240"/>
      <c r="AF83" s="240"/>
      <c r="AG83" s="240"/>
      <c r="AH83" s="240"/>
    </row>
    <row r="84" spans="6:34" s="71" customFormat="1" ht="12.75"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C84" s="240"/>
      <c r="AD84" s="240"/>
      <c r="AE84" s="240"/>
      <c r="AF84" s="240"/>
      <c r="AG84" s="240"/>
      <c r="AH84" s="240"/>
    </row>
    <row r="85" spans="6:34" s="71" customFormat="1" ht="12.75"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C85" s="240"/>
      <c r="AD85" s="240"/>
      <c r="AE85" s="240"/>
      <c r="AF85" s="240"/>
      <c r="AG85" s="240"/>
      <c r="AH85" s="240"/>
    </row>
    <row r="86" spans="6:34" s="71" customFormat="1" ht="12.75"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C86" s="240"/>
      <c r="AD86" s="240"/>
      <c r="AE86" s="240"/>
      <c r="AF86" s="240"/>
      <c r="AG86" s="240"/>
      <c r="AH86" s="240"/>
    </row>
    <row r="87" spans="6:34" s="71" customFormat="1" ht="12.75"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C87" s="240"/>
      <c r="AD87" s="240"/>
      <c r="AE87" s="240"/>
      <c r="AF87" s="240"/>
      <c r="AG87" s="240"/>
      <c r="AH87" s="240"/>
    </row>
    <row r="88" spans="6:34" s="71" customFormat="1" ht="12.75"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C88" s="240"/>
      <c r="AD88" s="240"/>
      <c r="AE88" s="240"/>
      <c r="AF88" s="240"/>
      <c r="AG88" s="240"/>
      <c r="AH88" s="240"/>
    </row>
    <row r="89" spans="6:34" s="71" customFormat="1" ht="12.75"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C89" s="240"/>
      <c r="AD89" s="240"/>
      <c r="AE89" s="240"/>
      <c r="AF89" s="240"/>
      <c r="AG89" s="240"/>
      <c r="AH89" s="240"/>
    </row>
    <row r="90" spans="6:34" s="71" customFormat="1" ht="12.75"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C90" s="240"/>
      <c r="AD90" s="240"/>
      <c r="AE90" s="240"/>
      <c r="AF90" s="240"/>
      <c r="AG90" s="240"/>
      <c r="AH90" s="240"/>
    </row>
    <row r="91" spans="6:34" s="71" customFormat="1" ht="12.75"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C91" s="240"/>
      <c r="AD91" s="240"/>
      <c r="AE91" s="240"/>
      <c r="AF91" s="240"/>
      <c r="AG91" s="240"/>
      <c r="AH91" s="240"/>
    </row>
    <row r="92" spans="6:34" s="71" customFormat="1" ht="12.75"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C92" s="240"/>
      <c r="AD92" s="240"/>
      <c r="AE92" s="240"/>
      <c r="AF92" s="240"/>
      <c r="AG92" s="240"/>
      <c r="AH92" s="240"/>
    </row>
    <row r="93" spans="6:34" s="71" customFormat="1" ht="12.75"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C93" s="240"/>
      <c r="AD93" s="240"/>
      <c r="AE93" s="240"/>
      <c r="AF93" s="240"/>
      <c r="AG93" s="240"/>
      <c r="AH93" s="240"/>
    </row>
    <row r="94" spans="6:34" s="71" customFormat="1" ht="12.75"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C94" s="240"/>
      <c r="AD94" s="240"/>
      <c r="AE94" s="240"/>
      <c r="AF94" s="240"/>
      <c r="AG94" s="240"/>
      <c r="AH94" s="240"/>
    </row>
    <row r="95" spans="6:34" s="71" customFormat="1" ht="12.75"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C95" s="240"/>
      <c r="AD95" s="240"/>
      <c r="AE95" s="240"/>
      <c r="AF95" s="240"/>
      <c r="AG95" s="240"/>
      <c r="AH95" s="240"/>
    </row>
    <row r="96" spans="6:34" s="71" customFormat="1" ht="12.75"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C96" s="240"/>
      <c r="AD96" s="240"/>
      <c r="AE96" s="240"/>
      <c r="AF96" s="240"/>
      <c r="AG96" s="240"/>
      <c r="AH96" s="240"/>
    </row>
    <row r="97" spans="6:34" s="71" customFormat="1" ht="12.75"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C97" s="240"/>
      <c r="AD97" s="240"/>
      <c r="AE97" s="240"/>
      <c r="AF97" s="240"/>
      <c r="AG97" s="240"/>
      <c r="AH97" s="240"/>
    </row>
    <row r="98" spans="6:34" s="71" customFormat="1" ht="12.75"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C98" s="240"/>
      <c r="AD98" s="240"/>
      <c r="AE98" s="240"/>
      <c r="AF98" s="240"/>
      <c r="AG98" s="240"/>
      <c r="AH98" s="240"/>
    </row>
    <row r="99" spans="6:34" s="71" customFormat="1" ht="12.75"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C99" s="240"/>
      <c r="AD99" s="240"/>
      <c r="AE99" s="240"/>
      <c r="AF99" s="240"/>
      <c r="AG99" s="240"/>
      <c r="AH99" s="240"/>
    </row>
    <row r="100" spans="6:34" s="71" customFormat="1" ht="12.75"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C100" s="240"/>
      <c r="AD100" s="240"/>
      <c r="AE100" s="240"/>
      <c r="AF100" s="240"/>
      <c r="AG100" s="240"/>
      <c r="AH100" s="240"/>
    </row>
    <row r="101" spans="6:34" s="71" customFormat="1" ht="12.75"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C101" s="240"/>
      <c r="AD101" s="240"/>
      <c r="AE101" s="240"/>
      <c r="AF101" s="240"/>
      <c r="AG101" s="240"/>
      <c r="AH101" s="240"/>
    </row>
    <row r="102" spans="6:34" s="71" customFormat="1" ht="12.75"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C102" s="240"/>
      <c r="AD102" s="240"/>
      <c r="AE102" s="240"/>
      <c r="AF102" s="240"/>
      <c r="AG102" s="240"/>
      <c r="AH102" s="240"/>
    </row>
    <row r="103" spans="6:34" s="71" customFormat="1" ht="12.75"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C103" s="240"/>
      <c r="AD103" s="240"/>
      <c r="AE103" s="240"/>
      <c r="AF103" s="240"/>
      <c r="AG103" s="240"/>
      <c r="AH103" s="240"/>
    </row>
    <row r="104" spans="6:34" s="71" customFormat="1" ht="12.75"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C104" s="240"/>
      <c r="AD104" s="240"/>
      <c r="AE104" s="240"/>
      <c r="AF104" s="240"/>
      <c r="AG104" s="240"/>
      <c r="AH104" s="240"/>
    </row>
    <row r="105" spans="6:34" s="71" customFormat="1" ht="12.75"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C105" s="240"/>
      <c r="AD105" s="240"/>
      <c r="AE105" s="240"/>
      <c r="AF105" s="240"/>
      <c r="AG105" s="240"/>
      <c r="AH105" s="240"/>
    </row>
    <row r="106" spans="6:34" s="71" customFormat="1" ht="12.75"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C106" s="240"/>
      <c r="AD106" s="240"/>
      <c r="AE106" s="240"/>
      <c r="AF106" s="240"/>
      <c r="AG106" s="240"/>
      <c r="AH106" s="240"/>
    </row>
    <row r="107" spans="6:34" s="71" customFormat="1" ht="12.75"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C107" s="240"/>
      <c r="AD107" s="240"/>
      <c r="AE107" s="240"/>
      <c r="AF107" s="240"/>
      <c r="AG107" s="240"/>
      <c r="AH107" s="240"/>
    </row>
    <row r="108" spans="6:34" s="71" customFormat="1" ht="12.75"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C108" s="240"/>
      <c r="AD108" s="240"/>
      <c r="AE108" s="240"/>
      <c r="AF108" s="240"/>
      <c r="AG108" s="240"/>
      <c r="AH108" s="240"/>
    </row>
    <row r="109" spans="6:34" s="71" customFormat="1" ht="12.75"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C109" s="240"/>
      <c r="AD109" s="240"/>
      <c r="AE109" s="240"/>
      <c r="AF109" s="240"/>
      <c r="AG109" s="240"/>
      <c r="AH109" s="240"/>
    </row>
    <row r="110" spans="6:34" s="71" customFormat="1" ht="12.75"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C110" s="240"/>
      <c r="AD110" s="240"/>
      <c r="AE110" s="240"/>
      <c r="AF110" s="240"/>
      <c r="AG110" s="240"/>
      <c r="AH110" s="240"/>
    </row>
    <row r="111" spans="6:34" s="71" customFormat="1" ht="12.75"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C111" s="240"/>
      <c r="AD111" s="240"/>
      <c r="AE111" s="240"/>
      <c r="AF111" s="240"/>
      <c r="AG111" s="240"/>
      <c r="AH111" s="240"/>
    </row>
    <row r="112" spans="6:34" s="71" customFormat="1" ht="12.75"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C112" s="240"/>
      <c r="AD112" s="240"/>
      <c r="AE112" s="240"/>
      <c r="AF112" s="240"/>
      <c r="AG112" s="240"/>
      <c r="AH112" s="240"/>
    </row>
    <row r="113" spans="6:34" s="71" customFormat="1" ht="12.75"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C113" s="240"/>
      <c r="AD113" s="240"/>
      <c r="AE113" s="240"/>
      <c r="AF113" s="240"/>
      <c r="AG113" s="240"/>
      <c r="AH113" s="240"/>
    </row>
    <row r="114" spans="6:34" s="71" customFormat="1" ht="12.75"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C114" s="240"/>
      <c r="AD114" s="240"/>
      <c r="AE114" s="240"/>
      <c r="AF114" s="240"/>
      <c r="AG114" s="240"/>
      <c r="AH114" s="240"/>
    </row>
    <row r="115" spans="6:34" s="71" customFormat="1" ht="12.75"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C115" s="240"/>
      <c r="AD115" s="240"/>
      <c r="AE115" s="240"/>
      <c r="AF115" s="240"/>
      <c r="AG115" s="240"/>
      <c r="AH115" s="240"/>
    </row>
    <row r="116" spans="6:34" s="71" customFormat="1" ht="12.75"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C116" s="240"/>
      <c r="AD116" s="240"/>
      <c r="AE116" s="240"/>
      <c r="AF116" s="240"/>
      <c r="AG116" s="240"/>
      <c r="AH116" s="240"/>
    </row>
    <row r="117" spans="6:34" s="71" customFormat="1" ht="12.75"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C117" s="240"/>
      <c r="AD117" s="240"/>
      <c r="AE117" s="240"/>
      <c r="AF117" s="240"/>
      <c r="AG117" s="240"/>
      <c r="AH117" s="240"/>
    </row>
    <row r="118" spans="6:34" s="71" customFormat="1" ht="12.75"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C118" s="240"/>
      <c r="AD118" s="240"/>
      <c r="AE118" s="240"/>
      <c r="AF118" s="240"/>
      <c r="AG118" s="240"/>
      <c r="AH118" s="240"/>
    </row>
    <row r="119" spans="6:34" s="71" customFormat="1" ht="12.75"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C119" s="240"/>
      <c r="AD119" s="240"/>
      <c r="AE119" s="240"/>
      <c r="AF119" s="240"/>
      <c r="AG119" s="240"/>
      <c r="AH119" s="240"/>
    </row>
    <row r="120" spans="6:34" s="71" customFormat="1" ht="12.75"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C120" s="240"/>
      <c r="AD120" s="240"/>
      <c r="AE120" s="240"/>
      <c r="AF120" s="240"/>
      <c r="AG120" s="240"/>
      <c r="AH120" s="240"/>
    </row>
    <row r="121" spans="6:34" s="71" customFormat="1" ht="12.75"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C121" s="240"/>
      <c r="AD121" s="240"/>
      <c r="AE121" s="240"/>
      <c r="AF121" s="240"/>
      <c r="AG121" s="240"/>
      <c r="AH121" s="240"/>
    </row>
    <row r="122" spans="6:34" s="71" customFormat="1" ht="12.75"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C122" s="240"/>
      <c r="AD122" s="240"/>
      <c r="AE122" s="240"/>
      <c r="AF122" s="240"/>
      <c r="AG122" s="240"/>
      <c r="AH122" s="240"/>
    </row>
    <row r="123" spans="6:34" s="71" customFormat="1" ht="12.75"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C123" s="240"/>
      <c r="AD123" s="240"/>
      <c r="AE123" s="240"/>
      <c r="AF123" s="240"/>
      <c r="AG123" s="240"/>
      <c r="AH123" s="240"/>
    </row>
    <row r="124" spans="6:34" s="71" customFormat="1" ht="12.75"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C124" s="240"/>
      <c r="AD124" s="240"/>
      <c r="AE124" s="240"/>
      <c r="AF124" s="240"/>
      <c r="AG124" s="240"/>
      <c r="AH124" s="240"/>
    </row>
    <row r="125" spans="6:34" s="71" customFormat="1" ht="12.75"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C125" s="240"/>
      <c r="AD125" s="240"/>
      <c r="AE125" s="240"/>
      <c r="AF125" s="240"/>
      <c r="AG125" s="240"/>
      <c r="AH125" s="240"/>
    </row>
    <row r="126" spans="6:34" s="71" customFormat="1" ht="12.75"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C126" s="240"/>
      <c r="AD126" s="240"/>
      <c r="AE126" s="240"/>
      <c r="AF126" s="240"/>
      <c r="AG126" s="240"/>
      <c r="AH126" s="240"/>
    </row>
    <row r="127" spans="6:34" s="71" customFormat="1" ht="12.75"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C127" s="240"/>
      <c r="AD127" s="240"/>
      <c r="AE127" s="240"/>
      <c r="AF127" s="240"/>
      <c r="AG127" s="240"/>
      <c r="AH127" s="240"/>
    </row>
    <row r="128" spans="6:34" s="71" customFormat="1" ht="12.75"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C128" s="240"/>
      <c r="AD128" s="240"/>
      <c r="AE128" s="240"/>
      <c r="AF128" s="240"/>
      <c r="AG128" s="240"/>
      <c r="AH128" s="240"/>
    </row>
    <row r="129" spans="6:34" s="71" customFormat="1" ht="12.75"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C129" s="240"/>
      <c r="AD129" s="240"/>
      <c r="AE129" s="240"/>
      <c r="AF129" s="240"/>
      <c r="AG129" s="240"/>
      <c r="AH129" s="240"/>
    </row>
    <row r="130" spans="6:34" s="71" customFormat="1" ht="12.75"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C130" s="240"/>
      <c r="AD130" s="240"/>
      <c r="AE130" s="240"/>
      <c r="AF130" s="240"/>
      <c r="AG130" s="240"/>
      <c r="AH130" s="240"/>
    </row>
    <row r="131" spans="6:34" s="71" customFormat="1" ht="12.75"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C131" s="240"/>
      <c r="AD131" s="240"/>
      <c r="AE131" s="240"/>
      <c r="AF131" s="240"/>
      <c r="AG131" s="240"/>
      <c r="AH131" s="240"/>
    </row>
    <row r="132" spans="6:34" s="71" customFormat="1" ht="12.75"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C132" s="240"/>
      <c r="AD132" s="240"/>
      <c r="AE132" s="240"/>
      <c r="AF132" s="240"/>
      <c r="AG132" s="240"/>
      <c r="AH132" s="240"/>
    </row>
  </sheetData>
  <sheetProtection/>
  <mergeCells count="95">
    <mergeCell ref="D5:V5"/>
    <mergeCell ref="W5:Y5"/>
    <mergeCell ref="Z5:AA5"/>
    <mergeCell ref="AB5:AB10"/>
    <mergeCell ref="E7:E13"/>
    <mergeCell ref="AT1:AZ1"/>
    <mergeCell ref="AR9:AR13"/>
    <mergeCell ref="AU12:AX12"/>
    <mergeCell ref="AS11:AS13"/>
    <mergeCell ref="AT11:AX11"/>
    <mergeCell ref="A2:AC2"/>
    <mergeCell ref="A3:AC3"/>
    <mergeCell ref="A5:A13"/>
    <mergeCell ref="B5:B11"/>
    <mergeCell ref="C5:C11"/>
    <mergeCell ref="BW5:BW13"/>
    <mergeCell ref="D6:D13"/>
    <mergeCell ref="E6:V6"/>
    <mergeCell ref="AG6:AG13"/>
    <mergeCell ref="AH6:AY6"/>
    <mergeCell ref="AK10:AO11"/>
    <mergeCell ref="AP10:AP13"/>
    <mergeCell ref="BE7:BE13"/>
    <mergeCell ref="BB5:BB11"/>
    <mergeCell ref="AI7:AY7"/>
    <mergeCell ref="BC5:BC13"/>
    <mergeCell ref="BE6:BV6"/>
    <mergeCell ref="AZ5:AZ13"/>
    <mergeCell ref="BN8:BN13"/>
    <mergeCell ref="BD5:BV5"/>
    <mergeCell ref="AY10:AY13"/>
    <mergeCell ref="BO8:BV8"/>
    <mergeCell ref="BD6:BD13"/>
    <mergeCell ref="AR8:AY8"/>
    <mergeCell ref="AS9:AY9"/>
    <mergeCell ref="O9:O13"/>
    <mergeCell ref="P9:V9"/>
    <mergeCell ref="AI9:AI13"/>
    <mergeCell ref="AJ9:AP9"/>
    <mergeCell ref="G10:G13"/>
    <mergeCell ref="BF7:BV7"/>
    <mergeCell ref="F8:M8"/>
    <mergeCell ref="N8:N13"/>
    <mergeCell ref="BA5:BA11"/>
    <mergeCell ref="O8:V8"/>
    <mergeCell ref="AD5:AD11"/>
    <mergeCell ref="AE5:AE11"/>
    <mergeCell ref="P11:P13"/>
    <mergeCell ref="Q11:U11"/>
    <mergeCell ref="BF8:BM8"/>
    <mergeCell ref="BG10:BG13"/>
    <mergeCell ref="F7:V7"/>
    <mergeCell ref="AH7:AH13"/>
    <mergeCell ref="F9:F13"/>
    <mergeCell ref="G9:M9"/>
    <mergeCell ref="BP10:BQ10"/>
    <mergeCell ref="BP9:BV9"/>
    <mergeCell ref="BV10:BV13"/>
    <mergeCell ref="H10:L11"/>
    <mergeCell ref="M10:M13"/>
    <mergeCell ref="P10:U10"/>
    <mergeCell ref="V10:V13"/>
    <mergeCell ref="AJ10:AJ13"/>
    <mergeCell ref="BQ11:BU11"/>
    <mergeCell ref="AT12:AT13"/>
    <mergeCell ref="AS10:AT10"/>
    <mergeCell ref="BH10:BL11"/>
    <mergeCell ref="H12:H13"/>
    <mergeCell ref="I12:L12"/>
    <mergeCell ref="Q12:Q13"/>
    <mergeCell ref="R12:U12"/>
    <mergeCell ref="AK12:AK13"/>
    <mergeCell ref="BH12:BH13"/>
    <mergeCell ref="AF5:AF13"/>
    <mergeCell ref="AG5:AY5"/>
    <mergeCell ref="AI8:AP8"/>
    <mergeCell ref="AQ8:AQ13"/>
    <mergeCell ref="E43:J43"/>
    <mergeCell ref="BP11:BP13"/>
    <mergeCell ref="BI12:BL12"/>
    <mergeCell ref="BF9:BF13"/>
    <mergeCell ref="BG9:BM9"/>
    <mergeCell ref="BM10:BM13"/>
    <mergeCell ref="BH43:BI43"/>
    <mergeCell ref="BK43:BL43"/>
    <mergeCell ref="A44:X44"/>
    <mergeCell ref="BQ12:BQ13"/>
    <mergeCell ref="BR12:BU12"/>
    <mergeCell ref="A42:AY42"/>
    <mergeCell ref="BC42:BG42"/>
    <mergeCell ref="BH42:BI42"/>
    <mergeCell ref="BK42:BL42"/>
    <mergeCell ref="AL12:AO12"/>
    <mergeCell ref="BO9:BO13"/>
    <mergeCell ref="AC5:A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8"/>
  <sheetViews>
    <sheetView view="pageBreakPreview" zoomScale="60" zoomScalePageLayoutView="0" workbookViewId="0" topLeftCell="A100">
      <selection activeCell="F67" sqref="F67"/>
    </sheetView>
  </sheetViews>
  <sheetFormatPr defaultColWidth="17.57421875" defaultRowHeight="12.75"/>
  <cols>
    <col min="1" max="1" width="5.140625" style="301" customWidth="1"/>
    <col min="2" max="3" width="19.00390625" style="301" customWidth="1"/>
    <col min="4" max="4" width="23.140625" style="301" customWidth="1"/>
    <col min="5" max="5" width="21.140625" style="301" customWidth="1"/>
    <col min="6" max="6" width="22.140625" style="301" customWidth="1"/>
    <col min="7" max="7" width="20.8515625" style="301" customWidth="1"/>
    <col min="8" max="16384" width="17.57421875" style="301" customWidth="1"/>
  </cols>
  <sheetData>
    <row r="1" spans="2:8" ht="15">
      <c r="B1" s="401" t="s">
        <v>357</v>
      </c>
      <c r="C1" s="401"/>
      <c r="D1" s="401"/>
      <c r="E1" s="401"/>
      <c r="F1" s="401"/>
      <c r="G1" s="401"/>
      <c r="H1" s="401"/>
    </row>
    <row r="2" spans="2:8" ht="15">
      <c r="B2" s="401"/>
      <c r="C2" s="401"/>
      <c r="D2" s="401"/>
      <c r="E2" s="401"/>
      <c r="F2" s="401"/>
      <c r="G2" s="401"/>
      <c r="H2" s="401"/>
    </row>
    <row r="3" spans="2:8" ht="15">
      <c r="B3" s="401"/>
      <c r="C3" s="401"/>
      <c r="D3" s="401"/>
      <c r="E3" s="401"/>
      <c r="F3" s="401"/>
      <c r="G3" s="401"/>
      <c r="H3" s="401"/>
    </row>
    <row r="4" spans="1:8" ht="33.75" customHeight="1">
      <c r="A4" s="302">
        <v>1</v>
      </c>
      <c r="B4" s="401" t="s">
        <v>316</v>
      </c>
      <c r="C4" s="402"/>
      <c r="D4" s="402"/>
      <c r="E4" s="402"/>
      <c r="F4" s="402"/>
      <c r="G4" s="402"/>
      <c r="H4" s="402"/>
    </row>
    <row r="5" ht="15">
      <c r="B5" s="301" t="s">
        <v>317</v>
      </c>
    </row>
    <row r="6" spans="2:8" ht="217.5" customHeight="1">
      <c r="B6" s="303" t="s">
        <v>318</v>
      </c>
      <c r="C6" s="303" t="s">
        <v>319</v>
      </c>
      <c r="D6" s="303" t="s">
        <v>320</v>
      </c>
      <c r="E6" s="303" t="s">
        <v>321</v>
      </c>
      <c r="F6" s="303" t="s">
        <v>322</v>
      </c>
      <c r="G6" s="303" t="s">
        <v>323</v>
      </c>
      <c r="H6" s="304" t="s">
        <v>324</v>
      </c>
    </row>
    <row r="7" spans="2:8" ht="21.75" customHeight="1">
      <c r="B7" s="305">
        <v>1</v>
      </c>
      <c r="C7" s="305">
        <v>2</v>
      </c>
      <c r="D7" s="305">
        <v>3</v>
      </c>
      <c r="E7" s="305" t="s">
        <v>325</v>
      </c>
      <c r="F7" s="305">
        <v>5</v>
      </c>
      <c r="G7" s="305">
        <v>6</v>
      </c>
      <c r="H7" s="305" t="s">
        <v>326</v>
      </c>
    </row>
    <row r="8" spans="2:8" ht="15">
      <c r="B8" s="305">
        <v>968.62</v>
      </c>
      <c r="C8" s="305">
        <v>613.62</v>
      </c>
      <c r="D8" s="305"/>
      <c r="E8" s="305">
        <f>B8-C8-D8</f>
        <v>355</v>
      </c>
      <c r="F8" s="305">
        <v>0</v>
      </c>
      <c r="G8" s="305">
        <v>0</v>
      </c>
      <c r="H8" s="306">
        <v>0</v>
      </c>
    </row>
    <row r="10" ht="15">
      <c r="B10" s="301" t="s">
        <v>327</v>
      </c>
    </row>
    <row r="11" spans="2:8" ht="217.5" customHeight="1">
      <c r="B11" s="303" t="s">
        <v>318</v>
      </c>
      <c r="C11" s="303" t="s">
        <v>319</v>
      </c>
      <c r="D11" s="303" t="s">
        <v>320</v>
      </c>
      <c r="E11" s="303" t="s">
        <v>321</v>
      </c>
      <c r="F11" s="303" t="s">
        <v>322</v>
      </c>
      <c r="G11" s="303" t="s">
        <v>323</v>
      </c>
      <c r="H11" s="304" t="s">
        <v>324</v>
      </c>
    </row>
    <row r="12" spans="2:8" ht="21.75" customHeight="1">
      <c r="B12" s="305">
        <v>1</v>
      </c>
      <c r="C12" s="305">
        <v>2</v>
      </c>
      <c r="D12" s="305">
        <v>3</v>
      </c>
      <c r="E12" s="305" t="s">
        <v>325</v>
      </c>
      <c r="F12" s="305">
        <v>5</v>
      </c>
      <c r="G12" s="305">
        <v>6</v>
      </c>
      <c r="H12" s="305" t="s">
        <v>326</v>
      </c>
    </row>
    <row r="13" spans="2:8" ht="15">
      <c r="B13" s="305">
        <v>968.62</v>
      </c>
      <c r="C13" s="305">
        <v>613.62</v>
      </c>
      <c r="D13" s="305"/>
      <c r="E13" s="305">
        <f>B13-C13-D13</f>
        <v>355</v>
      </c>
      <c r="F13" s="305">
        <v>0</v>
      </c>
      <c r="G13" s="305">
        <v>0</v>
      </c>
      <c r="H13" s="306">
        <v>0</v>
      </c>
    </row>
    <row r="15" ht="15">
      <c r="B15" s="301" t="s">
        <v>328</v>
      </c>
    </row>
    <row r="16" spans="2:8" ht="217.5" customHeight="1">
      <c r="B16" s="303" t="s">
        <v>318</v>
      </c>
      <c r="C16" s="303" t="s">
        <v>319</v>
      </c>
      <c r="D16" s="303" t="s">
        <v>320</v>
      </c>
      <c r="E16" s="303" t="s">
        <v>321</v>
      </c>
      <c r="F16" s="303" t="s">
        <v>322</v>
      </c>
      <c r="G16" s="303" t="s">
        <v>323</v>
      </c>
      <c r="H16" s="304" t="s">
        <v>324</v>
      </c>
    </row>
    <row r="17" spans="2:8" ht="21.75" customHeight="1">
      <c r="B17" s="305">
        <v>1</v>
      </c>
      <c r="C17" s="305">
        <v>2</v>
      </c>
      <c r="D17" s="305">
        <v>3</v>
      </c>
      <c r="E17" s="305" t="s">
        <v>325</v>
      </c>
      <c r="F17" s="305">
        <v>5</v>
      </c>
      <c r="G17" s="305">
        <v>6</v>
      </c>
      <c r="H17" s="305" t="s">
        <v>326</v>
      </c>
    </row>
    <row r="18" spans="2:8" ht="15">
      <c r="B18" s="305">
        <v>968.62</v>
      </c>
      <c r="C18" s="305">
        <v>613.62</v>
      </c>
      <c r="D18" s="305"/>
      <c r="E18" s="305">
        <f>B18-C18-D18</f>
        <v>355</v>
      </c>
      <c r="F18" s="305">
        <v>0</v>
      </c>
      <c r="G18" s="305">
        <v>0</v>
      </c>
      <c r="H18" s="306">
        <v>0</v>
      </c>
    </row>
    <row r="19" spans="2:8" ht="15">
      <c r="B19" s="307"/>
      <c r="C19" s="307"/>
      <c r="D19" s="307"/>
      <c r="E19" s="307"/>
      <c r="F19" s="307"/>
      <c r="G19" s="307"/>
      <c r="H19" s="308"/>
    </row>
    <row r="20" spans="1:7" ht="43.5" customHeight="1">
      <c r="A20" s="302">
        <v>2</v>
      </c>
      <c r="B20" s="399" t="s">
        <v>329</v>
      </c>
      <c r="C20" s="399"/>
      <c r="D20" s="399"/>
      <c r="E20" s="399"/>
      <c r="F20" s="399"/>
      <c r="G20" s="399"/>
    </row>
    <row r="22" ht="15">
      <c r="B22" s="301" t="s">
        <v>317</v>
      </c>
    </row>
    <row r="23" spans="2:5" ht="90">
      <c r="B23" s="309" t="s">
        <v>330</v>
      </c>
      <c r="C23" s="309" t="s">
        <v>331</v>
      </c>
      <c r="D23" s="309" t="s">
        <v>332</v>
      </c>
      <c r="E23" s="309" t="s">
        <v>333</v>
      </c>
    </row>
    <row r="24" spans="2:5" ht="15">
      <c r="B24" s="305">
        <v>1</v>
      </c>
      <c r="C24" s="305">
        <v>2</v>
      </c>
      <c r="D24" s="305">
        <v>3</v>
      </c>
      <c r="E24" s="305" t="s">
        <v>334</v>
      </c>
    </row>
    <row r="25" spans="2:5" ht="15">
      <c r="B25" s="305">
        <v>0</v>
      </c>
      <c r="C25" s="305">
        <v>0</v>
      </c>
      <c r="D25" s="305">
        <v>0</v>
      </c>
      <c r="E25" s="306">
        <v>0</v>
      </c>
    </row>
    <row r="27" ht="15">
      <c r="B27" s="301" t="s">
        <v>327</v>
      </c>
    </row>
    <row r="28" spans="2:5" ht="90">
      <c r="B28" s="309" t="s">
        <v>330</v>
      </c>
      <c r="C28" s="309" t="s">
        <v>331</v>
      </c>
      <c r="D28" s="309" t="s">
        <v>332</v>
      </c>
      <c r="E28" s="309" t="s">
        <v>333</v>
      </c>
    </row>
    <row r="29" spans="2:5" ht="15">
      <c r="B29" s="305">
        <v>1</v>
      </c>
      <c r="C29" s="305">
        <v>2</v>
      </c>
      <c r="D29" s="305">
        <v>3</v>
      </c>
      <c r="E29" s="305" t="s">
        <v>334</v>
      </c>
    </row>
    <row r="30" spans="2:5" ht="15">
      <c r="B30" s="305">
        <v>0</v>
      </c>
      <c r="C30" s="305">
        <v>0</v>
      </c>
      <c r="D30" s="305">
        <v>0</v>
      </c>
      <c r="E30" s="306">
        <v>0</v>
      </c>
    </row>
    <row r="32" ht="15">
      <c r="B32" s="301" t="s">
        <v>328</v>
      </c>
    </row>
    <row r="33" spans="2:5" ht="90">
      <c r="B33" s="309" t="s">
        <v>330</v>
      </c>
      <c r="C33" s="309" t="s">
        <v>331</v>
      </c>
      <c r="D33" s="309" t="s">
        <v>332</v>
      </c>
      <c r="E33" s="309" t="s">
        <v>333</v>
      </c>
    </row>
    <row r="34" spans="2:5" ht="15">
      <c r="B34" s="305">
        <v>1</v>
      </c>
      <c r="C34" s="305">
        <v>2</v>
      </c>
      <c r="D34" s="305">
        <v>3</v>
      </c>
      <c r="E34" s="305" t="s">
        <v>334</v>
      </c>
    </row>
    <row r="35" spans="2:5" ht="15">
      <c r="B35" s="305">
        <v>0</v>
      </c>
      <c r="C35" s="305">
        <v>0</v>
      </c>
      <c r="D35" s="305">
        <v>0</v>
      </c>
      <c r="E35" s="306">
        <v>0</v>
      </c>
    </row>
    <row r="36" spans="2:5" ht="15">
      <c r="B36" s="307"/>
      <c r="C36" s="307"/>
      <c r="D36" s="307"/>
      <c r="E36" s="308"/>
    </row>
    <row r="37" spans="1:6" ht="46.5" customHeight="1">
      <c r="A37" s="302">
        <v>3</v>
      </c>
      <c r="B37" s="399" t="s">
        <v>335</v>
      </c>
      <c r="C37" s="399"/>
      <c r="D37" s="399"/>
      <c r="E37" s="399"/>
      <c r="F37" s="399"/>
    </row>
    <row r="38" spans="1:6" ht="18.75" customHeight="1">
      <c r="A38" s="302"/>
      <c r="B38" s="310"/>
      <c r="C38" s="310"/>
      <c r="D38" s="310"/>
      <c r="E38" s="310"/>
      <c r="F38" s="310"/>
    </row>
    <row r="39" ht="15">
      <c r="B39" s="301" t="s">
        <v>317</v>
      </c>
    </row>
    <row r="40" spans="2:7" ht="135">
      <c r="B40" s="305" t="s">
        <v>318</v>
      </c>
      <c r="C40" s="305" t="s">
        <v>319</v>
      </c>
      <c r="D40" s="305" t="s">
        <v>320</v>
      </c>
      <c r="E40" s="305" t="s">
        <v>321</v>
      </c>
      <c r="F40" s="305" t="s">
        <v>336</v>
      </c>
      <c r="G40" s="305" t="s">
        <v>337</v>
      </c>
    </row>
    <row r="41" spans="2:7" ht="15">
      <c r="B41" s="305">
        <v>1</v>
      </c>
      <c r="C41" s="305">
        <v>2</v>
      </c>
      <c r="D41" s="305">
        <v>3</v>
      </c>
      <c r="E41" s="305" t="s">
        <v>325</v>
      </c>
      <c r="F41" s="305">
        <v>5</v>
      </c>
      <c r="G41" s="305" t="s">
        <v>338</v>
      </c>
    </row>
    <row r="42" spans="2:7" ht="15">
      <c r="B42" s="305">
        <v>968.62</v>
      </c>
      <c r="C42" s="305">
        <v>613.62</v>
      </c>
      <c r="D42" s="305">
        <v>0</v>
      </c>
      <c r="E42" s="305">
        <f>B42-C42</f>
        <v>355</v>
      </c>
      <c r="F42" s="305">
        <v>0</v>
      </c>
      <c r="G42" s="311">
        <v>0</v>
      </c>
    </row>
    <row r="44" ht="15">
      <c r="B44" s="301" t="s">
        <v>327</v>
      </c>
    </row>
    <row r="45" spans="2:7" ht="135">
      <c r="B45" s="305" t="s">
        <v>318</v>
      </c>
      <c r="C45" s="305" t="s">
        <v>319</v>
      </c>
      <c r="D45" s="305" t="s">
        <v>320</v>
      </c>
      <c r="E45" s="305" t="s">
        <v>321</v>
      </c>
      <c r="F45" s="305" t="s">
        <v>336</v>
      </c>
      <c r="G45" s="305" t="s">
        <v>337</v>
      </c>
    </row>
    <row r="46" spans="2:7" ht="15">
      <c r="B46" s="305">
        <v>1</v>
      </c>
      <c r="C46" s="305">
        <v>2</v>
      </c>
      <c r="D46" s="305">
        <v>3</v>
      </c>
      <c r="E46" s="305" t="s">
        <v>325</v>
      </c>
      <c r="F46" s="305">
        <v>5</v>
      </c>
      <c r="G46" s="305" t="s">
        <v>338</v>
      </c>
    </row>
    <row r="47" spans="2:7" ht="15">
      <c r="B47" s="305">
        <v>968.62</v>
      </c>
      <c r="C47" s="305">
        <v>613.62</v>
      </c>
      <c r="D47" s="305">
        <v>0</v>
      </c>
      <c r="E47" s="305">
        <f>B47-C47</f>
        <v>355</v>
      </c>
      <c r="F47" s="305">
        <v>0</v>
      </c>
      <c r="G47" s="311">
        <v>0</v>
      </c>
    </row>
    <row r="48" spans="2:7" ht="15">
      <c r="B48" s="307"/>
      <c r="C48" s="307"/>
      <c r="D48" s="307"/>
      <c r="E48" s="307"/>
      <c r="F48" s="307"/>
      <c r="G48" s="312"/>
    </row>
    <row r="49" ht="15">
      <c r="B49" s="301" t="s">
        <v>328</v>
      </c>
    </row>
    <row r="50" spans="2:7" ht="135">
      <c r="B50" s="305" t="s">
        <v>318</v>
      </c>
      <c r="C50" s="305" t="s">
        <v>319</v>
      </c>
      <c r="D50" s="305" t="s">
        <v>320</v>
      </c>
      <c r="E50" s="305" t="s">
        <v>321</v>
      </c>
      <c r="F50" s="305" t="s">
        <v>336</v>
      </c>
      <c r="G50" s="305" t="s">
        <v>337</v>
      </c>
    </row>
    <row r="51" spans="2:7" ht="15">
      <c r="B51" s="305">
        <v>1</v>
      </c>
      <c r="C51" s="305">
        <v>2</v>
      </c>
      <c r="D51" s="305">
        <v>3</v>
      </c>
      <c r="E51" s="305" t="s">
        <v>325</v>
      </c>
      <c r="F51" s="305">
        <v>5</v>
      </c>
      <c r="G51" s="305" t="s">
        <v>338</v>
      </c>
    </row>
    <row r="52" spans="2:7" ht="15">
      <c r="B52" s="305">
        <v>968.62</v>
      </c>
      <c r="C52" s="305">
        <v>613.62</v>
      </c>
      <c r="D52" s="305">
        <v>0</v>
      </c>
      <c r="E52" s="305">
        <f>B52-C52</f>
        <v>355</v>
      </c>
      <c r="F52" s="305">
        <v>0</v>
      </c>
      <c r="G52" s="311">
        <v>0</v>
      </c>
    </row>
    <row r="53" spans="2:7" ht="15">
      <c r="B53" s="307"/>
      <c r="C53" s="307"/>
      <c r="D53" s="307"/>
      <c r="E53" s="307"/>
      <c r="F53" s="307"/>
      <c r="G53" s="312"/>
    </row>
    <row r="54" spans="1:7" ht="42" customHeight="1">
      <c r="A54" s="302">
        <v>4</v>
      </c>
      <c r="B54" s="399" t="s">
        <v>339</v>
      </c>
      <c r="C54" s="399"/>
      <c r="D54" s="399"/>
      <c r="E54" s="399"/>
      <c r="F54" s="399"/>
      <c r="G54" s="399"/>
    </row>
    <row r="56" ht="15">
      <c r="B56" s="301" t="s">
        <v>317</v>
      </c>
    </row>
    <row r="57" spans="2:5" ht="120">
      <c r="B57" s="309" t="s">
        <v>340</v>
      </c>
      <c r="C57" s="309" t="s">
        <v>341</v>
      </c>
      <c r="D57" s="309" t="s">
        <v>342</v>
      </c>
      <c r="E57" s="309" t="s">
        <v>343</v>
      </c>
    </row>
    <row r="58" spans="2:5" ht="15">
      <c r="B58" s="305">
        <v>1</v>
      </c>
      <c r="C58" s="305">
        <v>2</v>
      </c>
      <c r="D58" s="305">
        <v>3</v>
      </c>
      <c r="E58" s="305" t="s">
        <v>344</v>
      </c>
    </row>
    <row r="59" spans="2:5" ht="15">
      <c r="B59" s="305">
        <v>0</v>
      </c>
      <c r="C59" s="305">
        <v>968.62</v>
      </c>
      <c r="D59" s="305">
        <v>70.64</v>
      </c>
      <c r="E59" s="306">
        <v>0</v>
      </c>
    </row>
    <row r="61" ht="15">
      <c r="B61" s="301" t="s">
        <v>327</v>
      </c>
    </row>
    <row r="62" spans="2:5" ht="120">
      <c r="B62" s="309" t="s">
        <v>340</v>
      </c>
      <c r="C62" s="309" t="s">
        <v>341</v>
      </c>
      <c r="D62" s="309" t="s">
        <v>342</v>
      </c>
      <c r="E62" s="309" t="s">
        <v>343</v>
      </c>
    </row>
    <row r="63" spans="2:5" ht="15">
      <c r="B63" s="305">
        <v>1</v>
      </c>
      <c r="C63" s="305">
        <v>2</v>
      </c>
      <c r="D63" s="305">
        <v>3</v>
      </c>
      <c r="E63" s="305" t="s">
        <v>344</v>
      </c>
    </row>
    <row r="64" spans="2:5" ht="15">
      <c r="B64" s="305">
        <v>0</v>
      </c>
      <c r="C64" s="305">
        <v>968.62</v>
      </c>
      <c r="D64" s="305">
        <v>70.64</v>
      </c>
      <c r="E64" s="306">
        <v>0</v>
      </c>
    </row>
    <row r="66" ht="15">
      <c r="B66" s="301" t="s">
        <v>328</v>
      </c>
    </row>
    <row r="67" spans="2:5" ht="120">
      <c r="B67" s="309" t="s">
        <v>340</v>
      </c>
      <c r="C67" s="309" t="s">
        <v>341</v>
      </c>
      <c r="D67" s="309" t="s">
        <v>342</v>
      </c>
      <c r="E67" s="309" t="s">
        <v>343</v>
      </c>
    </row>
    <row r="68" spans="2:5" ht="15">
      <c r="B68" s="305">
        <v>1</v>
      </c>
      <c r="C68" s="305">
        <v>2</v>
      </c>
      <c r="D68" s="305">
        <v>3</v>
      </c>
      <c r="E68" s="305" t="s">
        <v>344</v>
      </c>
    </row>
    <row r="69" spans="2:5" ht="15">
      <c r="B69" s="305">
        <v>0</v>
      </c>
      <c r="C69" s="305">
        <v>968.62</v>
      </c>
      <c r="D69" s="305">
        <v>70.64</v>
      </c>
      <c r="E69" s="306">
        <v>0</v>
      </c>
    </row>
    <row r="70" spans="2:5" ht="15">
      <c r="B70" s="307"/>
      <c r="C70" s="307"/>
      <c r="D70" s="307"/>
      <c r="E70" s="308"/>
    </row>
    <row r="71" spans="1:7" ht="57.75" customHeight="1">
      <c r="A71" s="302">
        <v>5</v>
      </c>
      <c r="B71" s="399" t="s">
        <v>345</v>
      </c>
      <c r="C71" s="399"/>
      <c r="D71" s="399"/>
      <c r="E71" s="399"/>
      <c r="F71" s="399"/>
      <c r="G71" s="399"/>
    </row>
    <row r="73" ht="15">
      <c r="B73" s="301" t="s">
        <v>317</v>
      </c>
    </row>
    <row r="74" spans="2:6" ht="15.75" customHeight="1">
      <c r="B74" s="398" t="s">
        <v>346</v>
      </c>
      <c r="C74" s="398" t="s">
        <v>347</v>
      </c>
      <c r="D74" s="398" t="s">
        <v>267</v>
      </c>
      <c r="E74" s="398"/>
      <c r="F74" s="398" t="s">
        <v>348</v>
      </c>
    </row>
    <row r="75" spans="2:6" ht="175.5" customHeight="1">
      <c r="B75" s="398"/>
      <c r="C75" s="398"/>
      <c r="D75" s="313" t="s">
        <v>349</v>
      </c>
      <c r="E75" s="313" t="s">
        <v>350</v>
      </c>
      <c r="F75" s="398"/>
    </row>
    <row r="76" spans="2:6" ht="15">
      <c r="B76" s="305">
        <v>1</v>
      </c>
      <c r="C76" s="305" t="s">
        <v>351</v>
      </c>
      <c r="D76" s="305">
        <v>3</v>
      </c>
      <c r="E76" s="305">
        <v>4</v>
      </c>
      <c r="F76" s="305" t="s">
        <v>352</v>
      </c>
    </row>
    <row r="77" spans="2:6" ht="15">
      <c r="B77" s="314">
        <v>885</v>
      </c>
      <c r="C77" s="314">
        <f>D77+E77</f>
        <v>449</v>
      </c>
      <c r="D77" s="314">
        <v>390</v>
      </c>
      <c r="E77" s="314">
        <v>59</v>
      </c>
      <c r="F77" s="314">
        <f>C77-B77</f>
        <v>-436</v>
      </c>
    </row>
    <row r="79" ht="15">
      <c r="B79" s="301" t="s">
        <v>327</v>
      </c>
    </row>
    <row r="80" spans="2:6" ht="15.75" customHeight="1">
      <c r="B80" s="398" t="s">
        <v>346</v>
      </c>
      <c r="C80" s="398" t="s">
        <v>347</v>
      </c>
      <c r="D80" s="398" t="s">
        <v>267</v>
      </c>
      <c r="E80" s="398"/>
      <c r="F80" s="398" t="s">
        <v>348</v>
      </c>
    </row>
    <row r="81" spans="2:6" ht="175.5" customHeight="1">
      <c r="B81" s="398"/>
      <c r="C81" s="398"/>
      <c r="D81" s="313" t="s">
        <v>349</v>
      </c>
      <c r="E81" s="313" t="s">
        <v>350</v>
      </c>
      <c r="F81" s="398"/>
    </row>
    <row r="82" spans="2:6" ht="15">
      <c r="B82" s="305">
        <v>1</v>
      </c>
      <c r="C82" s="305" t="s">
        <v>351</v>
      </c>
      <c r="D82" s="305">
        <v>3</v>
      </c>
      <c r="E82" s="305">
        <v>4</v>
      </c>
      <c r="F82" s="305" t="s">
        <v>352</v>
      </c>
    </row>
    <row r="83" spans="2:6" ht="15">
      <c r="B83" s="314">
        <v>885</v>
      </c>
      <c r="C83" s="314">
        <f>D83+E83</f>
        <v>449</v>
      </c>
      <c r="D83" s="314">
        <v>390</v>
      </c>
      <c r="E83" s="314">
        <v>59</v>
      </c>
      <c r="F83" s="314">
        <f>C83-B83</f>
        <v>-436</v>
      </c>
    </row>
    <row r="85" ht="15">
      <c r="B85" s="301" t="s">
        <v>328</v>
      </c>
    </row>
    <row r="86" spans="2:6" ht="15.75" customHeight="1">
      <c r="B86" s="398" t="s">
        <v>346</v>
      </c>
      <c r="C86" s="398" t="s">
        <v>347</v>
      </c>
      <c r="D86" s="398" t="s">
        <v>267</v>
      </c>
      <c r="E86" s="398"/>
      <c r="F86" s="398" t="s">
        <v>348</v>
      </c>
    </row>
    <row r="87" spans="2:6" ht="175.5" customHeight="1">
      <c r="B87" s="398"/>
      <c r="C87" s="398"/>
      <c r="D87" s="313" t="s">
        <v>349</v>
      </c>
      <c r="E87" s="313" t="s">
        <v>350</v>
      </c>
      <c r="F87" s="398"/>
    </row>
    <row r="88" spans="2:6" ht="15">
      <c r="B88" s="305">
        <v>1</v>
      </c>
      <c r="C88" s="305" t="s">
        <v>351</v>
      </c>
      <c r="D88" s="305">
        <v>3</v>
      </c>
      <c r="E88" s="305">
        <v>4</v>
      </c>
      <c r="F88" s="305" t="s">
        <v>352</v>
      </c>
    </row>
    <row r="89" spans="2:6" ht="15">
      <c r="B89" s="314">
        <v>885</v>
      </c>
      <c r="C89" s="314">
        <f>D89+E89</f>
        <v>449</v>
      </c>
      <c r="D89" s="314">
        <v>390</v>
      </c>
      <c r="E89" s="314">
        <v>59</v>
      </c>
      <c r="F89" s="314">
        <f>C89-B89</f>
        <v>-436</v>
      </c>
    </row>
    <row r="90" spans="2:6" ht="15">
      <c r="B90" s="315"/>
      <c r="C90" s="315"/>
      <c r="D90" s="315"/>
      <c r="E90" s="315"/>
      <c r="F90" s="315"/>
    </row>
    <row r="91" spans="1:6" ht="75" customHeight="1">
      <c r="A91" s="302">
        <v>6</v>
      </c>
      <c r="B91" s="399" t="s">
        <v>353</v>
      </c>
      <c r="C91" s="399"/>
      <c r="D91" s="399"/>
      <c r="E91" s="399"/>
      <c r="F91" s="399"/>
    </row>
    <row r="92" ht="15">
      <c r="B92" s="316"/>
    </row>
    <row r="93" ht="15">
      <c r="B93" s="301" t="s">
        <v>317</v>
      </c>
    </row>
    <row r="94" spans="2:3" ht="157.5">
      <c r="B94" s="303" t="s">
        <v>354</v>
      </c>
      <c r="C94" s="303" t="s">
        <v>355</v>
      </c>
    </row>
    <row r="95" spans="2:3" ht="15">
      <c r="B95" s="305">
        <v>1</v>
      </c>
      <c r="C95" s="305">
        <v>2</v>
      </c>
    </row>
    <row r="96" spans="2:3" ht="15">
      <c r="B96" s="314"/>
      <c r="C96" s="314"/>
    </row>
    <row r="98" ht="15">
      <c r="B98" s="301" t="s">
        <v>327</v>
      </c>
    </row>
    <row r="99" spans="2:3" ht="157.5">
      <c r="B99" s="303" t="s">
        <v>354</v>
      </c>
      <c r="C99" s="303" t="s">
        <v>355</v>
      </c>
    </row>
    <row r="100" spans="2:3" ht="15">
      <c r="B100" s="305">
        <v>1</v>
      </c>
      <c r="C100" s="305">
        <v>2</v>
      </c>
    </row>
    <row r="101" spans="2:3" ht="15">
      <c r="B101" s="314"/>
      <c r="C101" s="314"/>
    </row>
    <row r="103" ht="15">
      <c r="B103" s="301" t="s">
        <v>328</v>
      </c>
    </row>
    <row r="104" spans="2:3" ht="157.5">
      <c r="B104" s="303" t="s">
        <v>354</v>
      </c>
      <c r="C104" s="303" t="s">
        <v>355</v>
      </c>
    </row>
    <row r="105" spans="2:3" ht="15">
      <c r="B105" s="305">
        <v>1</v>
      </c>
      <c r="C105" s="305">
        <v>2</v>
      </c>
    </row>
    <row r="106" spans="2:3" ht="15">
      <c r="B106" s="314"/>
      <c r="C106" s="314"/>
    </row>
    <row r="108" spans="2:6" ht="15">
      <c r="B108" s="400" t="s">
        <v>279</v>
      </c>
      <c r="C108" s="400"/>
      <c r="F108" s="301" t="s">
        <v>356</v>
      </c>
    </row>
  </sheetData>
  <sheetProtection/>
  <mergeCells count="20">
    <mergeCell ref="B1:H3"/>
    <mergeCell ref="B4:H4"/>
    <mergeCell ref="B20:G20"/>
    <mergeCell ref="B37:F37"/>
    <mergeCell ref="B54:G54"/>
    <mergeCell ref="B71:G71"/>
    <mergeCell ref="B74:B75"/>
    <mergeCell ref="C74:C75"/>
    <mergeCell ref="D74:E74"/>
    <mergeCell ref="F74:F75"/>
    <mergeCell ref="B80:B81"/>
    <mergeCell ref="C80:C81"/>
    <mergeCell ref="D80:E80"/>
    <mergeCell ref="F80:F81"/>
    <mergeCell ref="B86:B87"/>
    <mergeCell ref="C86:C87"/>
    <mergeCell ref="D86:E86"/>
    <mergeCell ref="F86:F87"/>
    <mergeCell ref="B91:F91"/>
    <mergeCell ref="B108:C10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1"/>
  <rowBreaks count="2" manualBreakCount="2">
    <brk id="36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6.140625" style="35" customWidth="1"/>
    <col min="2" max="2" width="33.8515625" style="35" customWidth="1"/>
    <col min="3" max="3" width="12.00390625" style="38" customWidth="1"/>
    <col min="4" max="4" width="11.57421875" style="38" customWidth="1"/>
    <col min="5" max="5" width="10.8515625" style="35" customWidth="1"/>
    <col min="6" max="6" width="17.421875" style="35" bestFit="1" customWidth="1"/>
    <col min="7" max="7" width="21.421875" style="35" customWidth="1"/>
    <col min="8" max="8" width="21.57421875" style="35" customWidth="1"/>
    <col min="9" max="9" width="24.140625" style="35" customWidth="1"/>
    <col min="10" max="16384" width="9.140625" style="35" customWidth="1"/>
  </cols>
  <sheetData>
    <row r="1" spans="1:5" ht="18.75">
      <c r="A1" s="32"/>
      <c r="B1" s="33"/>
      <c r="D1" s="55" t="s">
        <v>358</v>
      </c>
      <c r="E1" s="34"/>
    </row>
    <row r="2" spans="1:5" ht="18.75">
      <c r="A2" s="32"/>
      <c r="B2" s="33"/>
      <c r="D2" s="55" t="s">
        <v>23</v>
      </c>
      <c r="E2" s="34"/>
    </row>
    <row r="3" spans="1:5" ht="18.75">
      <c r="A3" s="32"/>
      <c r="B3" s="33"/>
      <c r="C3" s="33"/>
      <c r="D3" s="33"/>
      <c r="E3" s="34"/>
    </row>
    <row r="4" spans="1:5" ht="27" customHeight="1">
      <c r="A4" s="332" t="s">
        <v>366</v>
      </c>
      <c r="B4" s="332"/>
      <c r="C4" s="332"/>
      <c r="D4" s="332"/>
      <c r="E4" s="332"/>
    </row>
    <row r="5" spans="1:5" ht="18.75" customHeight="1">
      <c r="A5" s="36"/>
      <c r="B5" s="36"/>
      <c r="C5" s="37"/>
      <c r="E5" s="319" t="s">
        <v>66</v>
      </c>
    </row>
    <row r="6" spans="1:5" s="39" customFormat="1" ht="66" customHeight="1">
      <c r="A6" s="328" t="s">
        <v>67</v>
      </c>
      <c r="B6" s="330" t="s">
        <v>68</v>
      </c>
      <c r="C6" s="326">
        <v>2017</v>
      </c>
      <c r="D6" s="326">
        <v>2018</v>
      </c>
      <c r="E6" s="326">
        <v>2019</v>
      </c>
    </row>
    <row r="7" spans="1:5" s="39" customFormat="1" ht="46.5" customHeight="1">
      <c r="A7" s="329"/>
      <c r="B7" s="331"/>
      <c r="C7" s="327"/>
      <c r="D7" s="327"/>
      <c r="E7" s="327"/>
    </row>
    <row r="8" spans="1:7" ht="39" customHeight="1">
      <c r="A8" s="276" t="s">
        <v>365</v>
      </c>
      <c r="B8" s="277" t="s">
        <v>69</v>
      </c>
      <c r="C8" s="40">
        <f>C14+C24</f>
        <v>0</v>
      </c>
      <c r="D8" s="40">
        <f>D14+D24</f>
        <v>0</v>
      </c>
      <c r="E8" s="40">
        <f>E14+E24</f>
        <v>0</v>
      </c>
      <c r="F8" s="41"/>
      <c r="G8" s="41"/>
    </row>
    <row r="9" spans="1:7" ht="47.25" hidden="1">
      <c r="A9" s="276" t="s">
        <v>70</v>
      </c>
      <c r="B9" s="277" t="s">
        <v>71</v>
      </c>
      <c r="C9" s="40">
        <v>0</v>
      </c>
      <c r="D9" s="40">
        <v>0</v>
      </c>
      <c r="E9" s="40">
        <v>0</v>
      </c>
      <c r="F9" s="41"/>
      <c r="G9" s="41"/>
    </row>
    <row r="10" spans="1:7" ht="47.25" hidden="1">
      <c r="A10" s="278" t="s">
        <v>72</v>
      </c>
      <c r="B10" s="107" t="s">
        <v>73</v>
      </c>
      <c r="C10" s="42">
        <v>0</v>
      </c>
      <c r="D10" s="42">
        <v>0</v>
      </c>
      <c r="E10" s="42">
        <v>0</v>
      </c>
      <c r="F10" s="41"/>
      <c r="G10" s="41"/>
    </row>
    <row r="11" spans="1:7" ht="47.25" hidden="1">
      <c r="A11" s="278" t="s">
        <v>74</v>
      </c>
      <c r="B11" s="107" t="s">
        <v>75</v>
      </c>
      <c r="C11" s="42">
        <v>0</v>
      </c>
      <c r="D11" s="42">
        <v>0</v>
      </c>
      <c r="E11" s="42">
        <v>0</v>
      </c>
      <c r="F11" s="41"/>
      <c r="G11" s="41"/>
    </row>
    <row r="12" spans="1:7" ht="47.25" hidden="1">
      <c r="A12" s="278" t="s">
        <v>76</v>
      </c>
      <c r="B12" s="107" t="s">
        <v>77</v>
      </c>
      <c r="C12" s="42">
        <v>0</v>
      </c>
      <c r="D12" s="42">
        <v>0</v>
      </c>
      <c r="E12" s="42">
        <v>0</v>
      </c>
      <c r="F12" s="41"/>
      <c r="G12" s="41"/>
    </row>
    <row r="13" spans="1:7" ht="47.25" hidden="1">
      <c r="A13" s="278" t="s">
        <v>78</v>
      </c>
      <c r="B13" s="107" t="s">
        <v>79</v>
      </c>
      <c r="C13" s="42">
        <v>0</v>
      </c>
      <c r="D13" s="42">
        <v>0</v>
      </c>
      <c r="E13" s="42">
        <v>0</v>
      </c>
      <c r="F13" s="41"/>
      <c r="G13" s="41"/>
    </row>
    <row r="14" spans="1:6" ht="33" customHeight="1">
      <c r="A14" s="276" t="s">
        <v>80</v>
      </c>
      <c r="B14" s="277" t="s">
        <v>81</v>
      </c>
      <c r="C14" s="43">
        <f>C15+C17</f>
        <v>0</v>
      </c>
      <c r="D14" s="43">
        <f>D15+D17</f>
        <v>0</v>
      </c>
      <c r="E14" s="43">
        <f>E15+E17</f>
        <v>0</v>
      </c>
      <c r="F14" s="41"/>
    </row>
    <row r="15" spans="1:5" ht="35.25" customHeight="1">
      <c r="A15" s="279" t="s">
        <v>82</v>
      </c>
      <c r="B15" s="107" t="s">
        <v>83</v>
      </c>
      <c r="C15" s="44">
        <v>0</v>
      </c>
      <c r="D15" s="44">
        <v>0</v>
      </c>
      <c r="E15" s="44">
        <v>0</v>
      </c>
    </row>
    <row r="16" spans="1:5" ht="32.25" customHeight="1">
      <c r="A16" s="279" t="s">
        <v>84</v>
      </c>
      <c r="B16" s="280" t="s">
        <v>85</v>
      </c>
      <c r="C16" s="44">
        <v>0</v>
      </c>
      <c r="D16" s="44">
        <v>0</v>
      </c>
      <c r="E16" s="44">
        <v>0</v>
      </c>
    </row>
    <row r="17" spans="1:5" ht="31.5">
      <c r="A17" s="281" t="s">
        <v>86</v>
      </c>
      <c r="B17" s="107" t="s">
        <v>87</v>
      </c>
      <c r="C17" s="44">
        <v>0</v>
      </c>
      <c r="D17" s="44">
        <v>0</v>
      </c>
      <c r="E17" s="44">
        <v>0</v>
      </c>
    </row>
    <row r="18" spans="1:5" ht="32.25" customHeight="1">
      <c r="A18" s="281" t="s">
        <v>88</v>
      </c>
      <c r="B18" s="107" t="s">
        <v>89</v>
      </c>
      <c r="C18" s="42">
        <v>0</v>
      </c>
      <c r="D18" s="42">
        <v>0</v>
      </c>
      <c r="E18" s="42">
        <v>0</v>
      </c>
    </row>
    <row r="19" spans="1:6" s="46" customFormat="1" ht="31.5">
      <c r="A19" s="282" t="s">
        <v>90</v>
      </c>
      <c r="B19" s="277" t="s">
        <v>91</v>
      </c>
      <c r="C19" s="43">
        <f>C20+C22</f>
        <v>0</v>
      </c>
      <c r="D19" s="43">
        <f>D20+D22</f>
        <v>0</v>
      </c>
      <c r="E19" s="43">
        <f>E20+E22</f>
        <v>0</v>
      </c>
      <c r="F19" s="45"/>
    </row>
    <row r="20" spans="1:5" ht="36" customHeight="1">
      <c r="A20" s="283" t="s">
        <v>92</v>
      </c>
      <c r="B20" s="107" t="s">
        <v>93</v>
      </c>
      <c r="C20" s="44">
        <v>0</v>
      </c>
      <c r="D20" s="44">
        <v>0</v>
      </c>
      <c r="E20" s="44">
        <v>0</v>
      </c>
    </row>
    <row r="21" spans="1:5" ht="47.25">
      <c r="A21" s="283" t="s">
        <v>94</v>
      </c>
      <c r="B21" s="107" t="s">
        <v>95</v>
      </c>
      <c r="C21" s="44">
        <v>0</v>
      </c>
      <c r="D21" s="44">
        <v>0</v>
      </c>
      <c r="E21" s="44">
        <v>0</v>
      </c>
    </row>
    <row r="22" spans="1:5" ht="47.25">
      <c r="A22" s="283" t="s">
        <v>96</v>
      </c>
      <c r="B22" s="107" t="s">
        <v>97</v>
      </c>
      <c r="C22" s="44">
        <v>0</v>
      </c>
      <c r="D22" s="44">
        <v>0</v>
      </c>
      <c r="E22" s="44">
        <v>0</v>
      </c>
    </row>
    <row r="23" spans="1:5" ht="47.25">
      <c r="A23" s="283" t="s">
        <v>98</v>
      </c>
      <c r="B23" s="107" t="s">
        <v>99</v>
      </c>
      <c r="C23" s="44">
        <v>0</v>
      </c>
      <c r="D23" s="44">
        <v>0</v>
      </c>
      <c r="E23" s="44">
        <v>0</v>
      </c>
    </row>
    <row r="24" spans="1:9" s="46" customFormat="1" ht="31.5">
      <c r="A24" s="284" t="s">
        <v>100</v>
      </c>
      <c r="B24" s="277" t="s">
        <v>101</v>
      </c>
      <c r="C24" s="43">
        <f>C25+C27</f>
        <v>0</v>
      </c>
      <c r="D24" s="43">
        <f>D25+D27</f>
        <v>0</v>
      </c>
      <c r="E24" s="43">
        <f>E25+E27</f>
        <v>0</v>
      </c>
      <c r="F24" s="41"/>
      <c r="G24" s="35"/>
      <c r="H24" s="35"/>
      <c r="I24" s="35"/>
    </row>
    <row r="25" spans="1:5" ht="18.75">
      <c r="A25" s="283" t="s">
        <v>102</v>
      </c>
      <c r="B25" s="107" t="s">
        <v>103</v>
      </c>
      <c r="C25" s="44">
        <f>C26</f>
        <v>-968.62</v>
      </c>
      <c r="D25" s="44">
        <f>D26</f>
        <v>-968.62</v>
      </c>
      <c r="E25" s="44">
        <f>E26</f>
        <v>-968.62</v>
      </c>
    </row>
    <row r="26" spans="1:5" ht="21" customHeight="1">
      <c r="A26" s="283" t="s">
        <v>104</v>
      </c>
      <c r="B26" s="107" t="s">
        <v>105</v>
      </c>
      <c r="C26" s="44">
        <v>-968.62</v>
      </c>
      <c r="D26" s="44">
        <v>-968.62</v>
      </c>
      <c r="E26" s="44">
        <v>-968.62</v>
      </c>
    </row>
    <row r="27" spans="1:5" ht="18.75">
      <c r="A27" s="283" t="s">
        <v>106</v>
      </c>
      <c r="B27" s="107" t="s">
        <v>107</v>
      </c>
      <c r="C27" s="44">
        <f>C28</f>
        <v>968.62</v>
      </c>
      <c r="D27" s="44">
        <f>D28</f>
        <v>968.62</v>
      </c>
      <c r="E27" s="44">
        <f>E28</f>
        <v>968.62</v>
      </c>
    </row>
    <row r="28" spans="1:5" ht="19.5" customHeight="1">
      <c r="A28" s="283" t="s">
        <v>108</v>
      </c>
      <c r="B28" s="107" t="s">
        <v>109</v>
      </c>
      <c r="C28" s="44">
        <v>968.62</v>
      </c>
      <c r="D28" s="44">
        <v>968.62</v>
      </c>
      <c r="E28" s="44">
        <v>968.62</v>
      </c>
    </row>
    <row r="29" ht="18.75">
      <c r="A29" s="47"/>
    </row>
    <row r="30" spans="1:6" ht="18.75">
      <c r="A30" s="47"/>
      <c r="C30" s="48"/>
      <c r="D30" s="48"/>
      <c r="E30" s="48"/>
      <c r="F30" s="48"/>
    </row>
    <row r="31" spans="1:6" ht="18.75">
      <c r="A31" s="49"/>
      <c r="C31" s="50"/>
      <c r="D31" s="50"/>
      <c r="E31" s="50"/>
      <c r="F31" s="50"/>
    </row>
    <row r="32" spans="1:7" ht="18.75">
      <c r="A32" s="49"/>
      <c r="C32" s="50"/>
      <c r="D32" s="50"/>
      <c r="E32" s="50"/>
      <c r="F32" s="50"/>
      <c r="G32" s="51"/>
    </row>
    <row r="33" spans="1:6" ht="18.75">
      <c r="A33" s="48"/>
      <c r="C33" s="48"/>
      <c r="D33" s="48"/>
      <c r="E33" s="48"/>
      <c r="F33" s="48"/>
    </row>
    <row r="34" spans="1:6" ht="18.75">
      <c r="A34" s="48"/>
      <c r="B34" s="52"/>
      <c r="C34" s="50"/>
      <c r="D34" s="50"/>
      <c r="E34" s="50"/>
      <c r="F34" s="50"/>
    </row>
    <row r="35" spans="1:6" ht="18.75">
      <c r="A35" s="48"/>
      <c r="B35" s="52"/>
      <c r="C35" s="50"/>
      <c r="D35" s="50"/>
      <c r="E35" s="50"/>
      <c r="F35" s="50"/>
    </row>
    <row r="36" spans="1:6" ht="18.75">
      <c r="A36" s="48"/>
      <c r="C36" s="48"/>
      <c r="D36" s="48"/>
      <c r="E36" s="48"/>
      <c r="F36" s="48"/>
    </row>
    <row r="37" spans="1:6" ht="18.75">
      <c r="A37" s="48"/>
      <c r="C37" s="48"/>
      <c r="D37" s="48"/>
      <c r="E37" s="48"/>
      <c r="F37" s="48"/>
    </row>
    <row r="38" ht="18.75">
      <c r="A38" s="48"/>
    </row>
    <row r="39" spans="1:6" ht="18.75">
      <c r="A39" s="48"/>
      <c r="E39" s="41"/>
      <c r="F39" s="41"/>
    </row>
    <row r="40" ht="18.75">
      <c r="F40" s="48"/>
    </row>
    <row r="42" ht="18.75">
      <c r="E42" s="48"/>
    </row>
    <row r="43" spans="1:6" ht="18.75">
      <c r="A43" s="41"/>
      <c r="F43" s="48"/>
    </row>
    <row r="46" spans="2:6" ht="18.75">
      <c r="B46" s="41"/>
      <c r="F46" s="41"/>
    </row>
    <row r="47" ht="18.75">
      <c r="E47" s="48"/>
    </row>
  </sheetData>
  <sheetProtection/>
  <mergeCells count="6">
    <mergeCell ref="E6:E7"/>
    <mergeCell ref="A6:A7"/>
    <mergeCell ref="B6:B7"/>
    <mergeCell ref="C6:C7"/>
    <mergeCell ref="D6:D7"/>
    <mergeCell ref="A4:E4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2.75"/>
  <cols>
    <col min="1" max="1" width="9.7109375" style="0" customWidth="1"/>
    <col min="2" max="2" width="31.57421875" style="0" customWidth="1"/>
    <col min="3" max="3" width="66.28125" style="0" customWidth="1"/>
  </cols>
  <sheetData>
    <row r="1" s="6" customFormat="1" ht="15.75">
      <c r="C1" s="53" t="s">
        <v>110</v>
      </c>
    </row>
    <row r="2" s="6" customFormat="1" ht="15.75">
      <c r="C2" s="53" t="s">
        <v>111</v>
      </c>
    </row>
    <row r="3" spans="1:3" s="54" customFormat="1" ht="15.75">
      <c r="A3" s="54" t="s">
        <v>112</v>
      </c>
      <c r="C3" s="53"/>
    </row>
    <row r="4" s="6" customFormat="1" ht="15.75"/>
    <row r="5" spans="1:3" s="317" customFormat="1" ht="42" customHeight="1">
      <c r="A5" s="334" t="s">
        <v>113</v>
      </c>
      <c r="B5" s="334"/>
      <c r="C5" s="334"/>
    </row>
    <row r="6" s="333" customFormat="1" ht="18.75">
      <c r="A6" s="333" t="s">
        <v>114</v>
      </c>
    </row>
    <row r="7" spans="1:3" s="57" customFormat="1" ht="18.75">
      <c r="A7" s="56"/>
      <c r="B7" s="56"/>
      <c r="C7" s="56"/>
    </row>
    <row r="8" spans="1:3" s="6" customFormat="1" ht="56.25">
      <c r="A8" s="58" t="s">
        <v>115</v>
      </c>
      <c r="B8" s="58" t="s">
        <v>367</v>
      </c>
      <c r="C8" s="321" t="s">
        <v>116</v>
      </c>
    </row>
    <row r="9" spans="1:3" ht="31.5">
      <c r="A9" s="322">
        <v>400</v>
      </c>
      <c r="B9" s="322" t="s">
        <v>69</v>
      </c>
      <c r="C9" s="278" t="s">
        <v>380</v>
      </c>
    </row>
    <row r="10" spans="1:3" ht="31.5">
      <c r="A10" s="322">
        <v>400</v>
      </c>
      <c r="B10" s="322" t="s">
        <v>81</v>
      </c>
      <c r="C10" s="278" t="s">
        <v>80</v>
      </c>
    </row>
    <row r="11" spans="1:3" ht="31.5">
      <c r="A11" s="322">
        <v>400</v>
      </c>
      <c r="B11" s="322" t="s">
        <v>83</v>
      </c>
      <c r="C11" s="278" t="s">
        <v>82</v>
      </c>
    </row>
    <row r="12" spans="1:3" ht="31.5">
      <c r="A12" s="322">
        <v>400</v>
      </c>
      <c r="B12" s="322" t="s">
        <v>85</v>
      </c>
      <c r="C12" s="278" t="s">
        <v>368</v>
      </c>
    </row>
    <row r="13" spans="1:3" ht="31.5">
      <c r="A13" s="322">
        <v>400</v>
      </c>
      <c r="B13" s="322" t="s">
        <v>87</v>
      </c>
      <c r="C13" s="278" t="s">
        <v>369</v>
      </c>
    </row>
    <row r="14" spans="1:3" ht="31.5">
      <c r="A14" s="322">
        <v>400</v>
      </c>
      <c r="B14" s="322" t="s">
        <v>89</v>
      </c>
      <c r="C14" s="278" t="s">
        <v>370</v>
      </c>
    </row>
    <row r="15" spans="1:3" ht="31.5">
      <c r="A15" s="322">
        <v>400</v>
      </c>
      <c r="B15" s="322" t="s">
        <v>91</v>
      </c>
      <c r="C15" s="278" t="s">
        <v>371</v>
      </c>
    </row>
    <row r="16" spans="1:3" ht="47.25">
      <c r="A16" s="322">
        <v>400</v>
      </c>
      <c r="B16" s="322" t="s">
        <v>93</v>
      </c>
      <c r="C16" s="278" t="s">
        <v>372</v>
      </c>
    </row>
    <row r="17" spans="1:3" ht="47.25">
      <c r="A17" s="322">
        <v>400</v>
      </c>
      <c r="B17" s="322" t="s">
        <v>95</v>
      </c>
      <c r="C17" s="278" t="s">
        <v>94</v>
      </c>
    </row>
    <row r="18" spans="1:3" ht="47.25">
      <c r="A18" s="322">
        <v>400</v>
      </c>
      <c r="B18" s="322" t="s">
        <v>97</v>
      </c>
      <c r="C18" s="278" t="s">
        <v>96</v>
      </c>
    </row>
    <row r="19" spans="1:3" ht="47.25">
      <c r="A19" s="322">
        <v>400</v>
      </c>
      <c r="B19" s="322" t="s">
        <v>99</v>
      </c>
      <c r="C19" s="278" t="s">
        <v>373</v>
      </c>
    </row>
    <row r="20" spans="1:3" ht="15.75">
      <c r="A20" s="322">
        <v>400</v>
      </c>
      <c r="B20" s="322" t="s">
        <v>101</v>
      </c>
      <c r="C20" s="278" t="s">
        <v>100</v>
      </c>
    </row>
    <row r="21" spans="1:3" ht="15.75">
      <c r="A21" s="322">
        <v>400</v>
      </c>
      <c r="B21" s="322" t="s">
        <v>103</v>
      </c>
      <c r="C21" s="278" t="s">
        <v>374</v>
      </c>
    </row>
    <row r="22" spans="1:3" ht="15.75">
      <c r="A22" s="322">
        <v>400</v>
      </c>
      <c r="B22" s="322" t="s">
        <v>375</v>
      </c>
      <c r="C22" s="278" t="s">
        <v>376</v>
      </c>
    </row>
    <row r="23" spans="1:3" ht="31.5">
      <c r="A23" s="322">
        <v>400</v>
      </c>
      <c r="B23" s="322" t="s">
        <v>105</v>
      </c>
      <c r="C23" s="278" t="s">
        <v>104</v>
      </c>
    </row>
    <row r="24" spans="1:3" ht="15.75">
      <c r="A24" s="322">
        <v>400</v>
      </c>
      <c r="B24" s="322" t="s">
        <v>107</v>
      </c>
      <c r="C24" s="278" t="s">
        <v>377</v>
      </c>
    </row>
    <row r="25" spans="1:3" ht="15.75">
      <c r="A25" s="322">
        <v>400</v>
      </c>
      <c r="B25" s="322" t="s">
        <v>378</v>
      </c>
      <c r="C25" s="278" t="s">
        <v>379</v>
      </c>
    </row>
    <row r="26" spans="1:3" ht="31.5">
      <c r="A26" s="322">
        <v>400</v>
      </c>
      <c r="B26" s="322" t="s">
        <v>109</v>
      </c>
      <c r="C26" s="278" t="s">
        <v>117</v>
      </c>
    </row>
  </sheetData>
  <sheetProtection/>
  <mergeCells count="2">
    <mergeCell ref="A6:IV6"/>
    <mergeCell ref="A5:C5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2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60" zoomScalePageLayoutView="0" workbookViewId="0" topLeftCell="A22">
      <selection activeCell="A32" sqref="A32"/>
    </sheetView>
  </sheetViews>
  <sheetFormatPr defaultColWidth="9.140625" defaultRowHeight="12.75"/>
  <cols>
    <col min="1" max="1" width="65.140625" style="0" customWidth="1"/>
    <col min="2" max="3" width="6.57421875" style="0" customWidth="1"/>
    <col min="4" max="4" width="15.140625" style="0" customWidth="1"/>
    <col min="5" max="5" width="11.28125" style="0" customWidth="1"/>
    <col min="6" max="6" width="10.7109375" style="0" customWidth="1"/>
    <col min="7" max="7" width="9.421875" style="0" customWidth="1"/>
    <col min="8" max="8" width="10.140625" style="0" customWidth="1"/>
  </cols>
  <sheetData>
    <row r="1" spans="1:7" ht="12.75">
      <c r="A1" s="59"/>
      <c r="B1" s="59"/>
      <c r="C1" s="59"/>
      <c r="D1" s="59"/>
      <c r="E1" s="59"/>
      <c r="G1" s="59" t="s">
        <v>118</v>
      </c>
    </row>
    <row r="2" spans="1:7" ht="12.75">
      <c r="A2" s="59"/>
      <c r="B2" s="59"/>
      <c r="C2" s="59"/>
      <c r="D2" s="59"/>
      <c r="E2" s="59"/>
      <c r="G2" s="59" t="s">
        <v>111</v>
      </c>
    </row>
    <row r="3" spans="1:7" ht="12.75">
      <c r="A3" s="59"/>
      <c r="B3" s="59"/>
      <c r="C3" s="59"/>
      <c r="D3" s="59"/>
      <c r="E3" s="59"/>
      <c r="F3" s="59"/>
      <c r="G3" s="59"/>
    </row>
    <row r="4" spans="1:7" ht="12.75">
      <c r="A4" s="59"/>
      <c r="B4" s="59"/>
      <c r="C4" s="59"/>
      <c r="D4" s="59"/>
      <c r="E4" s="59"/>
      <c r="F4" s="59"/>
      <c r="G4" s="59"/>
    </row>
    <row r="5" spans="1:8" ht="56.25" customHeight="1">
      <c r="A5" s="335" t="s">
        <v>295</v>
      </c>
      <c r="B5" s="335"/>
      <c r="C5" s="335"/>
      <c r="D5" s="335"/>
      <c r="E5" s="335"/>
      <c r="F5" s="335"/>
      <c r="G5" s="335"/>
      <c r="H5" s="335"/>
    </row>
    <row r="6" spans="1:7" ht="34.5" customHeight="1">
      <c r="A6" s="60"/>
      <c r="B6" s="60"/>
      <c r="C6" s="60"/>
      <c r="D6" s="60"/>
      <c r="E6" s="60"/>
      <c r="F6" s="60"/>
      <c r="G6" s="6"/>
    </row>
    <row r="7" spans="1:8" ht="65.25" customHeight="1">
      <c r="A7" s="286" t="s">
        <v>119</v>
      </c>
      <c r="B7" s="287" t="s">
        <v>120</v>
      </c>
      <c r="C7" s="288" t="s">
        <v>121</v>
      </c>
      <c r="D7" s="287" t="s">
        <v>122</v>
      </c>
      <c r="E7" s="287" t="s">
        <v>123</v>
      </c>
      <c r="F7" s="289">
        <v>2017</v>
      </c>
      <c r="G7" s="290">
        <v>2018</v>
      </c>
      <c r="H7" s="290">
        <v>2019</v>
      </c>
    </row>
    <row r="8" spans="1:8" ht="15.75">
      <c r="A8" s="72" t="s">
        <v>124</v>
      </c>
      <c r="B8" s="73"/>
      <c r="C8" s="73"/>
      <c r="D8" s="74"/>
      <c r="E8" s="74"/>
      <c r="F8" s="75">
        <f>F9+F25+F30+F34+F38</f>
        <v>968.62</v>
      </c>
      <c r="G8" s="75">
        <f>G9+G25+G30+G34+G38</f>
        <v>949.1</v>
      </c>
      <c r="H8" s="75">
        <f>H9+H25+H30+H34+H38</f>
        <v>929.58</v>
      </c>
    </row>
    <row r="9" spans="1:8" ht="15.75">
      <c r="A9" s="72" t="s">
        <v>125</v>
      </c>
      <c r="B9" s="76" t="s">
        <v>126</v>
      </c>
      <c r="C9" s="77"/>
      <c r="D9" s="78"/>
      <c r="E9" s="74"/>
      <c r="F9" s="75">
        <f>F10+F13+F16+F19</f>
        <v>491.44000000000005</v>
      </c>
      <c r="G9" s="75">
        <f>G10+G13+G16+G19</f>
        <v>491.44000000000005</v>
      </c>
      <c r="H9" s="75">
        <f>H10+H13+H16+H19</f>
        <v>491.44000000000005</v>
      </c>
    </row>
    <row r="10" spans="1:8" ht="31.5">
      <c r="A10" s="79" t="s">
        <v>127</v>
      </c>
      <c r="B10" s="76" t="s">
        <v>126</v>
      </c>
      <c r="C10" s="76" t="s">
        <v>128</v>
      </c>
      <c r="D10" s="76"/>
      <c r="E10" s="76"/>
      <c r="F10" s="75">
        <f aca="true" t="shared" si="0" ref="F10:H11">F11</f>
        <v>389.73</v>
      </c>
      <c r="G10" s="75">
        <f t="shared" si="0"/>
        <v>389.73</v>
      </c>
      <c r="H10" s="75">
        <f t="shared" si="0"/>
        <v>389.73</v>
      </c>
    </row>
    <row r="11" spans="1:8" ht="47.25">
      <c r="A11" s="81" t="s">
        <v>129</v>
      </c>
      <c r="B11" s="83" t="s">
        <v>126</v>
      </c>
      <c r="C11" s="83" t="s">
        <v>128</v>
      </c>
      <c r="D11" s="83" t="s">
        <v>130</v>
      </c>
      <c r="E11" s="83"/>
      <c r="F11" s="84">
        <f t="shared" si="0"/>
        <v>389.73</v>
      </c>
      <c r="G11" s="84">
        <f t="shared" si="0"/>
        <v>389.73</v>
      </c>
      <c r="H11" s="84">
        <f t="shared" si="0"/>
        <v>389.73</v>
      </c>
    </row>
    <row r="12" spans="1:8" ht="76.5" customHeight="1">
      <c r="A12" s="81" t="s">
        <v>131</v>
      </c>
      <c r="B12" s="83" t="s">
        <v>126</v>
      </c>
      <c r="C12" s="83" t="s">
        <v>128</v>
      </c>
      <c r="D12" s="83" t="s">
        <v>130</v>
      </c>
      <c r="E12" s="83" t="s">
        <v>132</v>
      </c>
      <c r="F12" s="84">
        <v>389.73</v>
      </c>
      <c r="G12" s="84">
        <v>389.73</v>
      </c>
      <c r="H12" s="84">
        <v>389.73</v>
      </c>
    </row>
    <row r="13" spans="1:8" ht="47.25">
      <c r="A13" s="79" t="s">
        <v>133</v>
      </c>
      <c r="B13" s="76" t="s">
        <v>126</v>
      </c>
      <c r="C13" s="76" t="s">
        <v>134</v>
      </c>
      <c r="D13" s="76"/>
      <c r="E13" s="76"/>
      <c r="F13" s="75">
        <f aca="true" t="shared" si="1" ref="F13:H14">F14</f>
        <v>1.37</v>
      </c>
      <c r="G13" s="75">
        <f t="shared" si="1"/>
        <v>1.37</v>
      </c>
      <c r="H13" s="75">
        <f t="shared" si="1"/>
        <v>1.37</v>
      </c>
    </row>
    <row r="14" spans="1:8" ht="59.25" customHeight="1">
      <c r="A14" s="81" t="s">
        <v>135</v>
      </c>
      <c r="B14" s="83" t="s">
        <v>126</v>
      </c>
      <c r="C14" s="83" t="s">
        <v>134</v>
      </c>
      <c r="D14" s="83" t="s">
        <v>136</v>
      </c>
      <c r="E14" s="83"/>
      <c r="F14" s="84">
        <f t="shared" si="1"/>
        <v>1.37</v>
      </c>
      <c r="G14" s="84">
        <f t="shared" si="1"/>
        <v>1.37</v>
      </c>
      <c r="H14" s="84">
        <f t="shared" si="1"/>
        <v>1.37</v>
      </c>
    </row>
    <row r="15" spans="1:8" ht="23.25" customHeight="1">
      <c r="A15" s="81" t="s">
        <v>137</v>
      </c>
      <c r="B15" s="83" t="s">
        <v>126</v>
      </c>
      <c r="C15" s="83" t="s">
        <v>134</v>
      </c>
      <c r="D15" s="83" t="s">
        <v>136</v>
      </c>
      <c r="E15" s="83" t="s">
        <v>138</v>
      </c>
      <c r="F15" s="84">
        <v>1.37</v>
      </c>
      <c r="G15" s="84">
        <v>1.37</v>
      </c>
      <c r="H15" s="84">
        <v>1.37</v>
      </c>
    </row>
    <row r="16" spans="1:8" ht="15.75">
      <c r="A16" s="79" t="s">
        <v>139</v>
      </c>
      <c r="B16" s="76" t="s">
        <v>126</v>
      </c>
      <c r="C16" s="76" t="s">
        <v>140</v>
      </c>
      <c r="D16" s="76"/>
      <c r="E16" s="76"/>
      <c r="F16" s="75">
        <f aca="true" t="shared" si="2" ref="F16:H17">F17</f>
        <v>1</v>
      </c>
      <c r="G16" s="75">
        <f t="shared" si="2"/>
        <v>1</v>
      </c>
      <c r="H16" s="75">
        <f t="shared" si="2"/>
        <v>1</v>
      </c>
    </row>
    <row r="17" spans="1:8" ht="47.25">
      <c r="A17" s="81" t="s">
        <v>141</v>
      </c>
      <c r="B17" s="83" t="s">
        <v>126</v>
      </c>
      <c r="C17" s="83" t="s">
        <v>140</v>
      </c>
      <c r="D17" s="83" t="s">
        <v>142</v>
      </c>
      <c r="E17" s="83"/>
      <c r="F17" s="84">
        <f t="shared" si="2"/>
        <v>1</v>
      </c>
      <c r="G17" s="84">
        <f t="shared" si="2"/>
        <v>1</v>
      </c>
      <c r="H17" s="84">
        <f t="shared" si="2"/>
        <v>1</v>
      </c>
    </row>
    <row r="18" spans="1:8" ht="15.75">
      <c r="A18" s="81" t="s">
        <v>143</v>
      </c>
      <c r="B18" s="83" t="s">
        <v>126</v>
      </c>
      <c r="C18" s="83" t="s">
        <v>140</v>
      </c>
      <c r="D18" s="83" t="s">
        <v>142</v>
      </c>
      <c r="E18" s="83" t="s">
        <v>144</v>
      </c>
      <c r="F18" s="84">
        <v>1</v>
      </c>
      <c r="G18" s="84">
        <v>1</v>
      </c>
      <c r="H18" s="84">
        <v>1</v>
      </c>
    </row>
    <row r="19" spans="1:8" ht="21.75" customHeight="1">
      <c r="A19" s="85" t="s">
        <v>145</v>
      </c>
      <c r="B19" s="76" t="s">
        <v>126</v>
      </c>
      <c r="C19" s="76" t="s">
        <v>146</v>
      </c>
      <c r="D19" s="76"/>
      <c r="E19" s="76"/>
      <c r="F19" s="75">
        <f>F20+F23</f>
        <v>99.34</v>
      </c>
      <c r="G19" s="75">
        <f>G20+G23</f>
        <v>99.34</v>
      </c>
      <c r="H19" s="75">
        <f>H20+H23</f>
        <v>99.34</v>
      </c>
    </row>
    <row r="20" spans="1:8" ht="47.25">
      <c r="A20" s="81" t="s">
        <v>147</v>
      </c>
      <c r="B20" s="83" t="s">
        <v>126</v>
      </c>
      <c r="C20" s="83">
        <v>13</v>
      </c>
      <c r="D20" s="83" t="s">
        <v>130</v>
      </c>
      <c r="E20" s="83"/>
      <c r="F20" s="84">
        <f>F21+F22</f>
        <v>77.24000000000001</v>
      </c>
      <c r="G20" s="84">
        <f>G21+G22</f>
        <v>77.24000000000001</v>
      </c>
      <c r="H20" s="84">
        <f>H21+H22</f>
        <v>77.24000000000001</v>
      </c>
    </row>
    <row r="21" spans="1:8" ht="66.75" customHeight="1">
      <c r="A21" s="81" t="s">
        <v>131</v>
      </c>
      <c r="B21" s="83" t="s">
        <v>126</v>
      </c>
      <c r="C21" s="83">
        <v>13</v>
      </c>
      <c r="D21" s="83" t="s">
        <v>130</v>
      </c>
      <c r="E21" s="83" t="s">
        <v>132</v>
      </c>
      <c r="F21" s="84">
        <v>59.49</v>
      </c>
      <c r="G21" s="84">
        <v>59.49</v>
      </c>
      <c r="H21" s="84">
        <v>59.49</v>
      </c>
    </row>
    <row r="22" spans="1:8" ht="31.5">
      <c r="A22" s="81" t="s">
        <v>148</v>
      </c>
      <c r="B22" s="83" t="s">
        <v>126</v>
      </c>
      <c r="C22" s="83">
        <v>13</v>
      </c>
      <c r="D22" s="83" t="s">
        <v>130</v>
      </c>
      <c r="E22" s="83" t="s">
        <v>149</v>
      </c>
      <c r="F22" s="84">
        <v>17.75</v>
      </c>
      <c r="G22" s="84">
        <v>17.75</v>
      </c>
      <c r="H22" s="84">
        <v>17.75</v>
      </c>
    </row>
    <row r="23" spans="1:8" ht="75.75" customHeight="1">
      <c r="A23" s="81" t="s">
        <v>150</v>
      </c>
      <c r="B23" s="83" t="s">
        <v>126</v>
      </c>
      <c r="C23" s="83" t="s">
        <v>146</v>
      </c>
      <c r="D23" s="83" t="s">
        <v>177</v>
      </c>
      <c r="E23" s="83"/>
      <c r="F23" s="84">
        <f>F24</f>
        <v>22.1</v>
      </c>
      <c r="G23" s="84">
        <f>G24</f>
        <v>22.1</v>
      </c>
      <c r="H23" s="84">
        <f>H24</f>
        <v>22.1</v>
      </c>
    </row>
    <row r="24" spans="1:8" ht="15.75">
      <c r="A24" s="81" t="s">
        <v>137</v>
      </c>
      <c r="B24" s="83" t="s">
        <v>126</v>
      </c>
      <c r="C24" s="83" t="s">
        <v>146</v>
      </c>
      <c r="D24" s="83" t="s">
        <v>177</v>
      </c>
      <c r="E24" s="83" t="s">
        <v>138</v>
      </c>
      <c r="F24" s="84">
        <v>22.1</v>
      </c>
      <c r="G24" s="84">
        <v>22.1</v>
      </c>
      <c r="H24" s="84">
        <v>22.1</v>
      </c>
    </row>
    <row r="25" spans="1:8" ht="15.75">
      <c r="A25" s="79" t="s">
        <v>151</v>
      </c>
      <c r="B25" s="76" t="s">
        <v>128</v>
      </c>
      <c r="C25" s="76"/>
      <c r="D25" s="76"/>
      <c r="E25" s="76"/>
      <c r="F25" s="75">
        <f>F26</f>
        <v>70.64</v>
      </c>
      <c r="G25" s="75">
        <f>G26</f>
        <v>70.64</v>
      </c>
      <c r="H25" s="75">
        <f>H26</f>
        <v>70.64</v>
      </c>
    </row>
    <row r="26" spans="1:8" ht="21.75" customHeight="1">
      <c r="A26" s="85" t="s">
        <v>152</v>
      </c>
      <c r="B26" s="76" t="s">
        <v>128</v>
      </c>
      <c r="C26" s="76" t="s">
        <v>153</v>
      </c>
      <c r="D26" s="76"/>
      <c r="E26" s="76"/>
      <c r="F26" s="75">
        <f>F28+F29</f>
        <v>70.64</v>
      </c>
      <c r="G26" s="75">
        <f>G28+G29</f>
        <v>70.64</v>
      </c>
      <c r="H26" s="75">
        <f>H28+H29</f>
        <v>70.64</v>
      </c>
    </row>
    <row r="27" spans="1:8" ht="57" customHeight="1">
      <c r="A27" s="81" t="s">
        <v>154</v>
      </c>
      <c r="B27" s="83" t="s">
        <v>128</v>
      </c>
      <c r="C27" s="83" t="s">
        <v>153</v>
      </c>
      <c r="D27" s="83" t="s">
        <v>155</v>
      </c>
      <c r="E27" s="83"/>
      <c r="F27" s="84">
        <f>F28+F29</f>
        <v>70.64</v>
      </c>
      <c r="G27" s="84">
        <f>G28+G29</f>
        <v>70.64</v>
      </c>
      <c r="H27" s="84">
        <f>H28+H29</f>
        <v>70.64</v>
      </c>
    </row>
    <row r="28" spans="1:8" ht="67.5" customHeight="1">
      <c r="A28" s="81" t="s">
        <v>131</v>
      </c>
      <c r="B28" s="83" t="s">
        <v>128</v>
      </c>
      <c r="C28" s="83" t="s">
        <v>153</v>
      </c>
      <c r="D28" s="83" t="s">
        <v>155</v>
      </c>
      <c r="E28" s="83" t="s">
        <v>132</v>
      </c>
      <c r="F28" s="84">
        <v>69.27</v>
      </c>
      <c r="G28" s="84">
        <v>69.27</v>
      </c>
      <c r="H28" s="84">
        <v>69.27</v>
      </c>
    </row>
    <row r="29" spans="1:8" ht="31.5">
      <c r="A29" s="81" t="s">
        <v>148</v>
      </c>
      <c r="B29" s="83" t="s">
        <v>128</v>
      </c>
      <c r="C29" s="83" t="s">
        <v>153</v>
      </c>
      <c r="D29" s="83" t="s">
        <v>155</v>
      </c>
      <c r="E29" s="83" t="s">
        <v>149</v>
      </c>
      <c r="F29" s="84">
        <v>1.37</v>
      </c>
      <c r="G29" s="84">
        <v>1.37</v>
      </c>
      <c r="H29" s="84">
        <v>1.37</v>
      </c>
    </row>
    <row r="30" spans="1:8" ht="39.75" customHeight="1">
      <c r="A30" s="79" t="s">
        <v>156</v>
      </c>
      <c r="B30" s="76" t="s">
        <v>153</v>
      </c>
      <c r="C30" s="76"/>
      <c r="D30" s="76"/>
      <c r="E30" s="76"/>
      <c r="F30" s="75">
        <f aca="true" t="shared" si="3" ref="F30:H32">F31</f>
        <v>5</v>
      </c>
      <c r="G30" s="75">
        <f t="shared" si="3"/>
        <v>5</v>
      </c>
      <c r="H30" s="75">
        <f t="shared" si="3"/>
        <v>5</v>
      </c>
    </row>
    <row r="31" spans="1:8" ht="39.75" customHeight="1">
      <c r="A31" s="79" t="s">
        <v>382</v>
      </c>
      <c r="B31" s="76" t="s">
        <v>153</v>
      </c>
      <c r="C31" s="76" t="s">
        <v>381</v>
      </c>
      <c r="D31" s="76"/>
      <c r="E31" s="76"/>
      <c r="F31" s="75">
        <f t="shared" si="3"/>
        <v>5</v>
      </c>
      <c r="G31" s="75">
        <f t="shared" si="3"/>
        <v>5</v>
      </c>
      <c r="H31" s="75">
        <f t="shared" si="3"/>
        <v>5</v>
      </c>
    </row>
    <row r="32" spans="1:8" ht="35.25" customHeight="1">
      <c r="A32" s="81" t="s">
        <v>158</v>
      </c>
      <c r="B32" s="83" t="s">
        <v>153</v>
      </c>
      <c r="C32" s="83" t="s">
        <v>381</v>
      </c>
      <c r="D32" s="83" t="s">
        <v>159</v>
      </c>
      <c r="E32" s="83"/>
      <c r="F32" s="84">
        <f t="shared" si="3"/>
        <v>5</v>
      </c>
      <c r="G32" s="84">
        <f t="shared" si="3"/>
        <v>5</v>
      </c>
      <c r="H32" s="84">
        <f t="shared" si="3"/>
        <v>5</v>
      </c>
    </row>
    <row r="33" spans="1:9" ht="43.5" customHeight="1">
      <c r="A33" s="81" t="s">
        <v>148</v>
      </c>
      <c r="B33" s="83" t="s">
        <v>153</v>
      </c>
      <c r="C33" s="83" t="s">
        <v>381</v>
      </c>
      <c r="D33" s="83" t="s">
        <v>159</v>
      </c>
      <c r="E33" s="83" t="s">
        <v>149</v>
      </c>
      <c r="F33" s="84">
        <v>5</v>
      </c>
      <c r="G33" s="84">
        <v>5</v>
      </c>
      <c r="H33" s="84">
        <v>5</v>
      </c>
      <c r="I33" s="4" t="s">
        <v>30</v>
      </c>
    </row>
    <row r="34" spans="1:8" ht="26.25" customHeight="1">
      <c r="A34" s="79" t="s">
        <v>303</v>
      </c>
      <c r="B34" s="76" t="s">
        <v>302</v>
      </c>
      <c r="C34" s="76"/>
      <c r="D34" s="76"/>
      <c r="E34" s="76"/>
      <c r="F34" s="75">
        <f aca="true" t="shared" si="4" ref="F34:H36">F35</f>
        <v>117.18</v>
      </c>
      <c r="G34" s="75">
        <f t="shared" si="4"/>
        <v>117.18</v>
      </c>
      <c r="H34" s="75">
        <f t="shared" si="4"/>
        <v>117.18</v>
      </c>
    </row>
    <row r="35" spans="1:8" ht="21.75" customHeight="1">
      <c r="A35" s="79" t="s">
        <v>304</v>
      </c>
      <c r="B35" s="76" t="s">
        <v>302</v>
      </c>
      <c r="C35" s="76" t="s">
        <v>157</v>
      </c>
      <c r="D35" s="76"/>
      <c r="E35" s="76"/>
      <c r="F35" s="75">
        <f t="shared" si="4"/>
        <v>117.18</v>
      </c>
      <c r="G35" s="75">
        <f t="shared" si="4"/>
        <v>117.18</v>
      </c>
      <c r="H35" s="75">
        <f t="shared" si="4"/>
        <v>117.18</v>
      </c>
    </row>
    <row r="36" spans="1:8" ht="42.75" customHeight="1">
      <c r="A36" s="81" t="s">
        <v>305</v>
      </c>
      <c r="B36" s="83" t="s">
        <v>302</v>
      </c>
      <c r="C36" s="83" t="s">
        <v>157</v>
      </c>
      <c r="D36" s="83" t="s">
        <v>306</v>
      </c>
      <c r="E36" s="83"/>
      <c r="F36" s="84">
        <f t="shared" si="4"/>
        <v>117.18</v>
      </c>
      <c r="G36" s="84">
        <f t="shared" si="4"/>
        <v>117.18</v>
      </c>
      <c r="H36" s="84">
        <f t="shared" si="4"/>
        <v>117.18</v>
      </c>
    </row>
    <row r="37" spans="1:8" ht="72" customHeight="1">
      <c r="A37" s="81" t="s">
        <v>131</v>
      </c>
      <c r="B37" s="83" t="s">
        <v>302</v>
      </c>
      <c r="C37" s="83" t="s">
        <v>157</v>
      </c>
      <c r="D37" s="83" t="s">
        <v>306</v>
      </c>
      <c r="E37" s="83" t="s">
        <v>132</v>
      </c>
      <c r="F37" s="84">
        <v>117.18</v>
      </c>
      <c r="G37" s="84">
        <v>117.18</v>
      </c>
      <c r="H37" s="84">
        <v>117.18</v>
      </c>
    </row>
    <row r="38" spans="1:8" ht="15.75">
      <c r="A38" s="85" t="s">
        <v>161</v>
      </c>
      <c r="B38" s="76" t="s">
        <v>162</v>
      </c>
      <c r="C38" s="76"/>
      <c r="D38" s="76"/>
      <c r="E38" s="76"/>
      <c r="F38" s="75">
        <f>F42</f>
        <v>284.36</v>
      </c>
      <c r="G38" s="75">
        <f>G42</f>
        <v>264.84000000000003</v>
      </c>
      <c r="H38" s="75">
        <f>H42</f>
        <v>245.32000000000002</v>
      </c>
    </row>
    <row r="39" spans="1:8" ht="15.75" hidden="1">
      <c r="A39" s="85" t="s">
        <v>163</v>
      </c>
      <c r="B39" s="76" t="s">
        <v>162</v>
      </c>
      <c r="C39" s="76" t="s">
        <v>153</v>
      </c>
      <c r="D39" s="76"/>
      <c r="E39" s="76"/>
      <c r="F39" s="75"/>
      <c r="G39" s="273"/>
      <c r="H39" s="272"/>
    </row>
    <row r="40" spans="1:8" ht="31.5" hidden="1">
      <c r="A40" s="81" t="s">
        <v>164</v>
      </c>
      <c r="B40" s="83" t="s">
        <v>162</v>
      </c>
      <c r="C40" s="83" t="s">
        <v>153</v>
      </c>
      <c r="D40" s="83" t="s">
        <v>308</v>
      </c>
      <c r="E40" s="83"/>
      <c r="F40" s="84"/>
      <c r="G40" s="273"/>
      <c r="H40" s="272"/>
    </row>
    <row r="41" spans="1:8" ht="43.5" customHeight="1" hidden="1">
      <c r="A41" s="81" t="s">
        <v>148</v>
      </c>
      <c r="B41" s="83" t="s">
        <v>162</v>
      </c>
      <c r="C41" s="83" t="s">
        <v>153</v>
      </c>
      <c r="D41" s="83" t="s">
        <v>307</v>
      </c>
      <c r="E41" s="83" t="s">
        <v>149</v>
      </c>
      <c r="F41" s="84"/>
      <c r="G41" s="273"/>
      <c r="H41" s="272"/>
    </row>
    <row r="42" spans="1:8" ht="42" customHeight="1">
      <c r="A42" s="79" t="s">
        <v>165</v>
      </c>
      <c r="B42" s="76" t="s">
        <v>162</v>
      </c>
      <c r="C42" s="76" t="s">
        <v>162</v>
      </c>
      <c r="D42" s="76"/>
      <c r="E42" s="76"/>
      <c r="F42" s="75">
        <f>F43</f>
        <v>284.36</v>
      </c>
      <c r="G42" s="75">
        <f>G43</f>
        <v>264.84000000000003</v>
      </c>
      <c r="H42" s="75">
        <f>H43</f>
        <v>245.32000000000002</v>
      </c>
    </row>
    <row r="43" spans="1:8" ht="52.5" customHeight="1">
      <c r="A43" s="81" t="s">
        <v>166</v>
      </c>
      <c r="B43" s="83" t="s">
        <v>162</v>
      </c>
      <c r="C43" s="83" t="s">
        <v>162</v>
      </c>
      <c r="D43" s="83" t="s">
        <v>308</v>
      </c>
      <c r="E43" s="83"/>
      <c r="F43" s="84">
        <f>F44+F45</f>
        <v>284.36</v>
      </c>
      <c r="G43" s="84">
        <f>G44+G45</f>
        <v>264.84000000000003</v>
      </c>
      <c r="H43" s="84">
        <f>H44+H45</f>
        <v>245.32000000000002</v>
      </c>
    </row>
    <row r="44" spans="1:8" ht="69.75" customHeight="1">
      <c r="A44" s="81" t="s">
        <v>131</v>
      </c>
      <c r="B44" s="83" t="s">
        <v>162</v>
      </c>
      <c r="C44" s="83" t="s">
        <v>162</v>
      </c>
      <c r="D44" s="83" t="s">
        <v>308</v>
      </c>
      <c r="E44" s="83" t="s">
        <v>132</v>
      </c>
      <c r="F44" s="84">
        <v>234.36</v>
      </c>
      <c r="G44" s="84">
        <v>234.36</v>
      </c>
      <c r="H44" s="84">
        <v>234.36</v>
      </c>
    </row>
    <row r="45" spans="1:8" ht="39" customHeight="1">
      <c r="A45" s="81" t="s">
        <v>148</v>
      </c>
      <c r="B45" s="83" t="s">
        <v>162</v>
      </c>
      <c r="C45" s="83" t="s">
        <v>162</v>
      </c>
      <c r="D45" s="83" t="s">
        <v>308</v>
      </c>
      <c r="E45" s="83" t="s">
        <v>149</v>
      </c>
      <c r="F45" s="84">
        <v>50</v>
      </c>
      <c r="G45" s="84">
        <v>30.48</v>
      </c>
      <c r="H45" s="84">
        <v>10.96</v>
      </c>
    </row>
    <row r="46" spans="1:7" ht="18.75" hidden="1">
      <c r="A46" s="63" t="s">
        <v>167</v>
      </c>
      <c r="B46" s="62" t="s">
        <v>168</v>
      </c>
      <c r="C46" s="62"/>
      <c r="D46" s="62"/>
      <c r="E46" s="62"/>
      <c r="F46" s="61">
        <v>131.19</v>
      </c>
      <c r="G46" s="6"/>
    </row>
    <row r="47" spans="1:7" ht="56.25" customHeight="1" hidden="1">
      <c r="A47" s="63" t="s">
        <v>169</v>
      </c>
      <c r="B47" s="62" t="s">
        <v>168</v>
      </c>
      <c r="C47" s="62" t="s">
        <v>126</v>
      </c>
      <c r="D47" s="62"/>
      <c r="E47" s="62"/>
      <c r="F47" s="61">
        <f>F49+F50</f>
        <v>131.19</v>
      </c>
      <c r="G47" s="6"/>
    </row>
    <row r="48" spans="1:7" ht="84" customHeight="1" hidden="1">
      <c r="A48" s="64" t="s">
        <v>170</v>
      </c>
      <c r="B48" s="65" t="s">
        <v>168</v>
      </c>
      <c r="C48" s="65" t="s">
        <v>126</v>
      </c>
      <c r="D48" s="65" t="s">
        <v>171</v>
      </c>
      <c r="E48" s="65"/>
      <c r="F48" s="66">
        <f>F49</f>
        <v>129.19</v>
      </c>
      <c r="G48" s="6"/>
    </row>
    <row r="49" spans="1:7" ht="56.25" customHeight="1" hidden="1">
      <c r="A49" s="64" t="s">
        <v>131</v>
      </c>
      <c r="B49" s="65" t="s">
        <v>168</v>
      </c>
      <c r="C49" s="65" t="s">
        <v>126</v>
      </c>
      <c r="D49" s="65" t="s">
        <v>171</v>
      </c>
      <c r="E49" s="65" t="s">
        <v>132</v>
      </c>
      <c r="F49" s="66">
        <v>129.19</v>
      </c>
      <c r="G49" s="6"/>
    </row>
    <row r="50" spans="1:7" ht="42.75" customHeight="1" hidden="1">
      <c r="A50" s="64" t="s">
        <v>172</v>
      </c>
      <c r="B50" s="65" t="s">
        <v>168</v>
      </c>
      <c r="C50" s="65" t="s">
        <v>126</v>
      </c>
      <c r="D50" s="65" t="s">
        <v>173</v>
      </c>
      <c r="E50" s="65"/>
      <c r="F50" s="66">
        <f>F51</f>
        <v>2</v>
      </c>
      <c r="G50" s="6"/>
    </row>
    <row r="51" spans="1:7" ht="56.25" hidden="1">
      <c r="A51" s="64" t="s">
        <v>148</v>
      </c>
      <c r="B51" s="65" t="s">
        <v>168</v>
      </c>
      <c r="C51" s="65" t="s">
        <v>126</v>
      </c>
      <c r="D51" s="65" t="s">
        <v>173</v>
      </c>
      <c r="E51" s="65" t="s">
        <v>149</v>
      </c>
      <c r="F51" s="66">
        <v>2</v>
      </c>
      <c r="G51" s="6"/>
    </row>
    <row r="52" spans="1:7" ht="18.75" hidden="1">
      <c r="A52" s="67" t="s">
        <v>174</v>
      </c>
      <c r="B52" s="62" t="s">
        <v>160</v>
      </c>
      <c r="C52" s="62"/>
      <c r="D52" s="62"/>
      <c r="E52" s="62"/>
      <c r="F52" s="61">
        <f>F55</f>
        <v>78</v>
      </c>
      <c r="G52" s="6"/>
    </row>
    <row r="53" spans="1:7" ht="39.75" customHeight="1" hidden="1">
      <c r="A53" s="67" t="s">
        <v>175</v>
      </c>
      <c r="B53" s="62" t="s">
        <v>160</v>
      </c>
      <c r="C53" s="62" t="s">
        <v>126</v>
      </c>
      <c r="D53" s="62"/>
      <c r="E53" s="62"/>
      <c r="F53" s="61">
        <f>F54</f>
        <v>78</v>
      </c>
      <c r="G53" s="6"/>
    </row>
    <row r="54" spans="1:7" ht="22.5" customHeight="1" hidden="1">
      <c r="A54" s="64" t="s">
        <v>176</v>
      </c>
      <c r="B54" s="65" t="s">
        <v>160</v>
      </c>
      <c r="C54" s="65" t="s">
        <v>126</v>
      </c>
      <c r="D54" s="65" t="s">
        <v>177</v>
      </c>
      <c r="E54" s="65"/>
      <c r="F54" s="66">
        <v>78</v>
      </c>
      <c r="G54" s="6"/>
    </row>
    <row r="55" spans="1:6" ht="18.75" hidden="1">
      <c r="A55" s="64" t="s">
        <v>178</v>
      </c>
      <c r="B55" s="65" t="s">
        <v>160</v>
      </c>
      <c r="C55" s="65" t="s">
        <v>126</v>
      </c>
      <c r="D55" s="65" t="s">
        <v>177</v>
      </c>
      <c r="E55" s="65" t="s">
        <v>144</v>
      </c>
      <c r="F55" s="66">
        <v>78</v>
      </c>
    </row>
    <row r="56" spans="1:6" ht="12.75">
      <c r="A56" s="68"/>
      <c r="B56" s="69"/>
      <c r="C56" s="69"/>
      <c r="D56" s="69"/>
      <c r="E56" s="69"/>
      <c r="F56" s="69"/>
    </row>
    <row r="57" spans="1:6" ht="12.75">
      <c r="A57" s="70"/>
      <c r="B57" s="71"/>
      <c r="C57" s="71"/>
      <c r="D57" s="71"/>
      <c r="E57" s="71"/>
      <c r="F57" s="71"/>
    </row>
    <row r="58" spans="1:6" ht="12.75">
      <c r="A58" s="70"/>
      <c r="B58" s="71"/>
      <c r="C58" s="71"/>
      <c r="D58" s="71"/>
      <c r="E58" s="71"/>
      <c r="F58" s="71"/>
    </row>
    <row r="59" spans="1:6" ht="12.75">
      <c r="A59" s="70"/>
      <c r="B59" s="71"/>
      <c r="C59" s="71"/>
      <c r="D59" s="71"/>
      <c r="E59" s="71"/>
      <c r="F59" s="71"/>
    </row>
  </sheetData>
  <sheetProtection/>
  <mergeCells count="1">
    <mergeCell ref="A5:H5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60" zoomScalePageLayoutView="0" workbookViewId="0" topLeftCell="A22">
      <selection activeCell="D34" sqref="D34"/>
    </sheetView>
  </sheetViews>
  <sheetFormatPr defaultColWidth="9.140625" defaultRowHeight="12.75"/>
  <cols>
    <col min="1" max="1" width="65.140625" style="0" customWidth="1"/>
    <col min="2" max="2" width="6.8515625" style="0" customWidth="1"/>
    <col min="3" max="4" width="6.57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9.421875" style="0" customWidth="1"/>
    <col min="9" max="9" width="10.140625" style="0" customWidth="1"/>
  </cols>
  <sheetData>
    <row r="1" spans="1:8" ht="12.75">
      <c r="A1" s="59"/>
      <c r="B1" s="59"/>
      <c r="C1" s="59"/>
      <c r="D1" s="59"/>
      <c r="E1" s="59"/>
      <c r="F1" s="59"/>
      <c r="H1" s="59" t="s">
        <v>179</v>
      </c>
    </row>
    <row r="2" spans="1:8" ht="12.75">
      <c r="A2" s="59"/>
      <c r="B2" s="59"/>
      <c r="C2" s="59"/>
      <c r="D2" s="59"/>
      <c r="E2" s="59"/>
      <c r="F2" s="59"/>
      <c r="H2" s="59" t="s">
        <v>111</v>
      </c>
    </row>
    <row r="3" spans="1:8" ht="12.75">
      <c r="A3" s="59"/>
      <c r="B3" s="59"/>
      <c r="C3" s="59"/>
      <c r="D3" s="59"/>
      <c r="E3" s="59"/>
      <c r="F3" s="59"/>
      <c r="G3" s="59"/>
      <c r="H3" s="59"/>
    </row>
    <row r="4" spans="1:8" ht="12.75">
      <c r="A4" s="59"/>
      <c r="B4" s="59"/>
      <c r="C4" s="59"/>
      <c r="D4" s="59"/>
      <c r="E4" s="59"/>
      <c r="F4" s="59"/>
      <c r="G4" s="59"/>
      <c r="H4" s="59"/>
    </row>
    <row r="5" spans="1:9" ht="42.75" customHeight="1">
      <c r="A5" s="335" t="s">
        <v>294</v>
      </c>
      <c r="B5" s="335"/>
      <c r="C5" s="335"/>
      <c r="D5" s="335"/>
      <c r="E5" s="335"/>
      <c r="F5" s="335"/>
      <c r="G5" s="335"/>
      <c r="H5" s="335"/>
      <c r="I5" s="335"/>
    </row>
    <row r="6" spans="1:8" ht="34.5" customHeight="1">
      <c r="A6" s="60"/>
      <c r="B6" s="60"/>
      <c r="C6" s="60"/>
      <c r="D6" s="60"/>
      <c r="E6" s="60"/>
      <c r="F6" s="60"/>
      <c r="G6" s="60"/>
      <c r="H6" s="6"/>
    </row>
    <row r="7" spans="1:9" ht="65.25" customHeight="1">
      <c r="A7" s="286" t="s">
        <v>119</v>
      </c>
      <c r="B7" s="291" t="s">
        <v>115</v>
      </c>
      <c r="C7" s="287" t="s">
        <v>120</v>
      </c>
      <c r="D7" s="288" t="s">
        <v>121</v>
      </c>
      <c r="E7" s="287" t="s">
        <v>122</v>
      </c>
      <c r="F7" s="287" t="s">
        <v>123</v>
      </c>
      <c r="G7" s="289">
        <v>2017</v>
      </c>
      <c r="H7" s="290">
        <v>2018</v>
      </c>
      <c r="I7" s="290">
        <v>2019</v>
      </c>
    </row>
    <row r="8" spans="1:9" ht="15.75">
      <c r="A8" s="72" t="s">
        <v>124</v>
      </c>
      <c r="B8" s="86">
        <v>400</v>
      </c>
      <c r="C8" s="73"/>
      <c r="D8" s="73"/>
      <c r="E8" s="74"/>
      <c r="F8" s="74"/>
      <c r="G8" s="75">
        <f>G9+G25+G30+G34+G38</f>
        <v>968.62</v>
      </c>
      <c r="H8" s="75">
        <f>H9+H25+H30+H34+H38</f>
        <v>949.1</v>
      </c>
      <c r="I8" s="75">
        <f>I9+I25+I30+I34+I38</f>
        <v>929.58</v>
      </c>
    </row>
    <row r="9" spans="1:9" ht="15.75">
      <c r="A9" s="72" t="s">
        <v>125</v>
      </c>
      <c r="B9" s="86">
        <v>400</v>
      </c>
      <c r="C9" s="76" t="s">
        <v>126</v>
      </c>
      <c r="D9" s="77"/>
      <c r="E9" s="78"/>
      <c r="F9" s="74"/>
      <c r="G9" s="75">
        <f>G10+G13+G16+G19</f>
        <v>491.44000000000005</v>
      </c>
      <c r="H9" s="75">
        <f>H10+H13+H16+H19</f>
        <v>491.44000000000005</v>
      </c>
      <c r="I9" s="75">
        <f>I10+I13+I16+I19</f>
        <v>491.44000000000005</v>
      </c>
    </row>
    <row r="10" spans="1:9" ht="31.5">
      <c r="A10" s="79" t="s">
        <v>127</v>
      </c>
      <c r="B10" s="80">
        <v>400</v>
      </c>
      <c r="C10" s="76" t="s">
        <v>126</v>
      </c>
      <c r="D10" s="76" t="s">
        <v>128</v>
      </c>
      <c r="E10" s="76"/>
      <c r="F10" s="76"/>
      <c r="G10" s="75">
        <f aca="true" t="shared" si="0" ref="G10:I11">G11</f>
        <v>389.73</v>
      </c>
      <c r="H10" s="75">
        <f t="shared" si="0"/>
        <v>389.73</v>
      </c>
      <c r="I10" s="75">
        <f t="shared" si="0"/>
        <v>389.73</v>
      </c>
    </row>
    <row r="11" spans="1:9" ht="47.25">
      <c r="A11" s="81" t="s">
        <v>129</v>
      </c>
      <c r="B11" s="82">
        <v>400</v>
      </c>
      <c r="C11" s="83" t="s">
        <v>126</v>
      </c>
      <c r="D11" s="83" t="s">
        <v>128</v>
      </c>
      <c r="E11" s="83" t="s">
        <v>130</v>
      </c>
      <c r="F11" s="83"/>
      <c r="G11" s="84">
        <f t="shared" si="0"/>
        <v>389.73</v>
      </c>
      <c r="H11" s="84">
        <f t="shared" si="0"/>
        <v>389.73</v>
      </c>
      <c r="I11" s="84">
        <f t="shared" si="0"/>
        <v>389.73</v>
      </c>
    </row>
    <row r="12" spans="1:9" ht="67.5" customHeight="1">
      <c r="A12" s="81" t="s">
        <v>131</v>
      </c>
      <c r="B12" s="82">
        <v>400</v>
      </c>
      <c r="C12" s="83" t="s">
        <v>126</v>
      </c>
      <c r="D12" s="83" t="s">
        <v>128</v>
      </c>
      <c r="E12" s="83" t="s">
        <v>130</v>
      </c>
      <c r="F12" s="83" t="s">
        <v>132</v>
      </c>
      <c r="G12" s="84">
        <v>389.73</v>
      </c>
      <c r="H12" s="84">
        <v>389.73</v>
      </c>
      <c r="I12" s="84">
        <v>389.73</v>
      </c>
    </row>
    <row r="13" spans="1:9" ht="47.25">
      <c r="A13" s="79" t="s">
        <v>133</v>
      </c>
      <c r="B13" s="80">
        <v>400</v>
      </c>
      <c r="C13" s="76" t="s">
        <v>126</v>
      </c>
      <c r="D13" s="76" t="s">
        <v>134</v>
      </c>
      <c r="E13" s="76"/>
      <c r="F13" s="76"/>
      <c r="G13" s="75">
        <f aca="true" t="shared" si="1" ref="G13:I14">G14</f>
        <v>1.37</v>
      </c>
      <c r="H13" s="75">
        <f t="shared" si="1"/>
        <v>1.37</v>
      </c>
      <c r="I13" s="75">
        <f t="shared" si="1"/>
        <v>1.37</v>
      </c>
    </row>
    <row r="14" spans="1:9" ht="50.25" customHeight="1">
      <c r="A14" s="81" t="s">
        <v>135</v>
      </c>
      <c r="B14" s="82">
        <v>400</v>
      </c>
      <c r="C14" s="83" t="s">
        <v>126</v>
      </c>
      <c r="D14" s="83" t="s">
        <v>134</v>
      </c>
      <c r="E14" s="83" t="s">
        <v>136</v>
      </c>
      <c r="F14" s="83"/>
      <c r="G14" s="84">
        <f t="shared" si="1"/>
        <v>1.37</v>
      </c>
      <c r="H14" s="84">
        <f t="shared" si="1"/>
        <v>1.37</v>
      </c>
      <c r="I14" s="84">
        <f t="shared" si="1"/>
        <v>1.37</v>
      </c>
    </row>
    <row r="15" spans="1:9" ht="23.25" customHeight="1">
      <c r="A15" s="81" t="s">
        <v>137</v>
      </c>
      <c r="B15" s="82">
        <v>400</v>
      </c>
      <c r="C15" s="83" t="s">
        <v>126</v>
      </c>
      <c r="D15" s="83" t="s">
        <v>134</v>
      </c>
      <c r="E15" s="83" t="s">
        <v>136</v>
      </c>
      <c r="F15" s="83" t="s">
        <v>138</v>
      </c>
      <c r="G15" s="84">
        <v>1.37</v>
      </c>
      <c r="H15" s="84">
        <v>1.37</v>
      </c>
      <c r="I15" s="84">
        <v>1.37</v>
      </c>
    </row>
    <row r="16" spans="1:9" ht="15.75">
      <c r="A16" s="79" t="s">
        <v>139</v>
      </c>
      <c r="B16" s="80">
        <v>400</v>
      </c>
      <c r="C16" s="76" t="s">
        <v>126</v>
      </c>
      <c r="D16" s="76" t="s">
        <v>140</v>
      </c>
      <c r="E16" s="76"/>
      <c r="F16" s="76"/>
      <c r="G16" s="75">
        <f aca="true" t="shared" si="2" ref="G16:I17">G17</f>
        <v>1</v>
      </c>
      <c r="H16" s="75">
        <f t="shared" si="2"/>
        <v>1</v>
      </c>
      <c r="I16" s="75">
        <f t="shared" si="2"/>
        <v>1</v>
      </c>
    </row>
    <row r="17" spans="1:9" ht="47.25">
      <c r="A17" s="81" t="s">
        <v>141</v>
      </c>
      <c r="B17" s="82">
        <v>400</v>
      </c>
      <c r="C17" s="83" t="s">
        <v>126</v>
      </c>
      <c r="D17" s="83" t="s">
        <v>140</v>
      </c>
      <c r="E17" s="83" t="s">
        <v>142</v>
      </c>
      <c r="F17" s="83"/>
      <c r="G17" s="84">
        <f t="shared" si="2"/>
        <v>1</v>
      </c>
      <c r="H17" s="84">
        <f t="shared" si="2"/>
        <v>1</v>
      </c>
      <c r="I17" s="84">
        <f t="shared" si="2"/>
        <v>1</v>
      </c>
    </row>
    <row r="18" spans="1:9" ht="15.75">
      <c r="A18" s="81" t="s">
        <v>143</v>
      </c>
      <c r="B18" s="82">
        <v>400</v>
      </c>
      <c r="C18" s="83" t="s">
        <v>126</v>
      </c>
      <c r="D18" s="83" t="s">
        <v>140</v>
      </c>
      <c r="E18" s="83" t="s">
        <v>142</v>
      </c>
      <c r="F18" s="83" t="s">
        <v>144</v>
      </c>
      <c r="G18" s="84">
        <v>1</v>
      </c>
      <c r="H18" s="84">
        <v>1</v>
      </c>
      <c r="I18" s="84">
        <v>1</v>
      </c>
    </row>
    <row r="19" spans="1:9" ht="21.75" customHeight="1">
      <c r="A19" s="85" t="s">
        <v>145</v>
      </c>
      <c r="B19" s="86">
        <v>400</v>
      </c>
      <c r="C19" s="76" t="s">
        <v>126</v>
      </c>
      <c r="D19" s="76" t="s">
        <v>146</v>
      </c>
      <c r="E19" s="76"/>
      <c r="F19" s="76"/>
      <c r="G19" s="75">
        <f>G20+G23</f>
        <v>99.34</v>
      </c>
      <c r="H19" s="75">
        <f>H20+H23</f>
        <v>99.34</v>
      </c>
      <c r="I19" s="75">
        <f>I20+I23</f>
        <v>99.34</v>
      </c>
    </row>
    <row r="20" spans="1:9" ht="47.25">
      <c r="A20" s="81" t="s">
        <v>147</v>
      </c>
      <c r="B20" s="82">
        <v>400</v>
      </c>
      <c r="C20" s="83" t="s">
        <v>126</v>
      </c>
      <c r="D20" s="83">
        <v>13</v>
      </c>
      <c r="E20" s="83" t="s">
        <v>130</v>
      </c>
      <c r="F20" s="83"/>
      <c r="G20" s="84">
        <f>G21+G22</f>
        <v>77.24000000000001</v>
      </c>
      <c r="H20" s="84">
        <f>H21+H22</f>
        <v>77.24000000000001</v>
      </c>
      <c r="I20" s="84">
        <f>I21+I22</f>
        <v>77.24000000000001</v>
      </c>
    </row>
    <row r="21" spans="1:9" ht="66.75" customHeight="1">
      <c r="A21" s="81" t="s">
        <v>131</v>
      </c>
      <c r="B21" s="82">
        <v>400</v>
      </c>
      <c r="C21" s="83" t="s">
        <v>126</v>
      </c>
      <c r="D21" s="83">
        <v>13</v>
      </c>
      <c r="E21" s="83" t="s">
        <v>130</v>
      </c>
      <c r="F21" s="83" t="s">
        <v>132</v>
      </c>
      <c r="G21" s="84">
        <v>59.49</v>
      </c>
      <c r="H21" s="84">
        <v>59.49</v>
      </c>
      <c r="I21" s="84">
        <v>59.49</v>
      </c>
    </row>
    <row r="22" spans="1:9" ht="31.5">
      <c r="A22" s="81" t="s">
        <v>148</v>
      </c>
      <c r="B22" s="82">
        <v>400</v>
      </c>
      <c r="C22" s="83" t="s">
        <v>126</v>
      </c>
      <c r="D22" s="83">
        <v>13</v>
      </c>
      <c r="E22" s="83" t="s">
        <v>130</v>
      </c>
      <c r="F22" s="83" t="s">
        <v>149</v>
      </c>
      <c r="G22" s="84">
        <v>17.75</v>
      </c>
      <c r="H22" s="84">
        <v>17.75</v>
      </c>
      <c r="I22" s="84">
        <v>17.75</v>
      </c>
    </row>
    <row r="23" spans="1:9" ht="75.75" customHeight="1">
      <c r="A23" s="81" t="s">
        <v>150</v>
      </c>
      <c r="B23" s="82">
        <v>400</v>
      </c>
      <c r="C23" s="83" t="s">
        <v>126</v>
      </c>
      <c r="D23" s="83" t="s">
        <v>146</v>
      </c>
      <c r="E23" s="83" t="s">
        <v>177</v>
      </c>
      <c r="F23" s="83"/>
      <c r="G23" s="84">
        <f>G24</f>
        <v>22.1</v>
      </c>
      <c r="H23" s="84">
        <f>H24</f>
        <v>22.1</v>
      </c>
      <c r="I23" s="84">
        <f>I24</f>
        <v>22.1</v>
      </c>
    </row>
    <row r="24" spans="1:9" ht="15.75">
      <c r="A24" s="81" t="s">
        <v>137</v>
      </c>
      <c r="B24" s="82">
        <v>400</v>
      </c>
      <c r="C24" s="83" t="s">
        <v>126</v>
      </c>
      <c r="D24" s="83" t="s">
        <v>146</v>
      </c>
      <c r="E24" s="83" t="s">
        <v>177</v>
      </c>
      <c r="F24" s="83" t="s">
        <v>138</v>
      </c>
      <c r="G24" s="84">
        <v>22.1</v>
      </c>
      <c r="H24" s="84">
        <v>22.1</v>
      </c>
      <c r="I24" s="84">
        <v>22.1</v>
      </c>
    </row>
    <row r="25" spans="1:9" ht="15.75">
      <c r="A25" s="79" t="s">
        <v>151</v>
      </c>
      <c r="B25" s="80">
        <v>400</v>
      </c>
      <c r="C25" s="76" t="s">
        <v>128</v>
      </c>
      <c r="D25" s="76"/>
      <c r="E25" s="76"/>
      <c r="F25" s="76"/>
      <c r="G25" s="75">
        <f>G26</f>
        <v>70.64</v>
      </c>
      <c r="H25" s="75">
        <f>H26</f>
        <v>70.64</v>
      </c>
      <c r="I25" s="75">
        <f>I26</f>
        <v>70.64</v>
      </c>
    </row>
    <row r="26" spans="1:9" ht="21.75" customHeight="1">
      <c r="A26" s="85" t="s">
        <v>152</v>
      </c>
      <c r="B26" s="86">
        <v>400</v>
      </c>
      <c r="C26" s="76" t="s">
        <v>128</v>
      </c>
      <c r="D26" s="76" t="s">
        <v>153</v>
      </c>
      <c r="E26" s="76"/>
      <c r="F26" s="76"/>
      <c r="G26" s="75">
        <f>G28+G29</f>
        <v>70.64</v>
      </c>
      <c r="H26" s="75">
        <f>H28+H29</f>
        <v>70.64</v>
      </c>
      <c r="I26" s="75">
        <f>I28+I29</f>
        <v>70.64</v>
      </c>
    </row>
    <row r="27" spans="1:9" ht="47.25" customHeight="1">
      <c r="A27" s="81" t="s">
        <v>154</v>
      </c>
      <c r="B27" s="82">
        <v>400</v>
      </c>
      <c r="C27" s="83" t="s">
        <v>128</v>
      </c>
      <c r="D27" s="83" t="s">
        <v>153</v>
      </c>
      <c r="E27" s="83" t="s">
        <v>155</v>
      </c>
      <c r="F27" s="83"/>
      <c r="G27" s="84">
        <f>G28+G29</f>
        <v>70.64</v>
      </c>
      <c r="H27" s="84">
        <f>H28+H29</f>
        <v>70.64</v>
      </c>
      <c r="I27" s="84">
        <f>I28+I29</f>
        <v>70.64</v>
      </c>
    </row>
    <row r="28" spans="1:9" ht="67.5" customHeight="1">
      <c r="A28" s="81" t="s">
        <v>131</v>
      </c>
      <c r="B28" s="82">
        <v>400</v>
      </c>
      <c r="C28" s="83" t="s">
        <v>128</v>
      </c>
      <c r="D28" s="83" t="s">
        <v>153</v>
      </c>
      <c r="E28" s="83" t="s">
        <v>155</v>
      </c>
      <c r="F28" s="83" t="s">
        <v>132</v>
      </c>
      <c r="G28" s="84">
        <v>69.27</v>
      </c>
      <c r="H28" s="84">
        <v>69.27</v>
      </c>
      <c r="I28" s="84">
        <v>69.27</v>
      </c>
    </row>
    <row r="29" spans="1:9" ht="31.5">
      <c r="A29" s="81" t="s">
        <v>148</v>
      </c>
      <c r="B29" s="82">
        <v>400</v>
      </c>
      <c r="C29" s="83" t="s">
        <v>128</v>
      </c>
      <c r="D29" s="83" t="s">
        <v>153</v>
      </c>
      <c r="E29" s="83" t="s">
        <v>155</v>
      </c>
      <c r="F29" s="83" t="s">
        <v>149</v>
      </c>
      <c r="G29" s="84">
        <v>1.37</v>
      </c>
      <c r="H29" s="84">
        <v>1.37</v>
      </c>
      <c r="I29" s="84">
        <v>1.37</v>
      </c>
    </row>
    <row r="30" spans="1:9" ht="39.75" customHeight="1">
      <c r="A30" s="79" t="s">
        <v>156</v>
      </c>
      <c r="B30" s="80">
        <v>400</v>
      </c>
      <c r="C30" s="76" t="s">
        <v>153</v>
      </c>
      <c r="D30" s="76"/>
      <c r="E30" s="76"/>
      <c r="F30" s="76"/>
      <c r="G30" s="75">
        <f aca="true" t="shared" si="3" ref="G30:I32">G31</f>
        <v>5</v>
      </c>
      <c r="H30" s="75">
        <f t="shared" si="3"/>
        <v>5</v>
      </c>
      <c r="I30" s="75">
        <f t="shared" si="3"/>
        <v>5</v>
      </c>
    </row>
    <row r="31" spans="1:9" ht="39.75" customHeight="1">
      <c r="A31" s="79" t="s">
        <v>382</v>
      </c>
      <c r="B31" s="80">
        <v>400</v>
      </c>
      <c r="C31" s="76" t="s">
        <v>153</v>
      </c>
      <c r="D31" s="76" t="s">
        <v>381</v>
      </c>
      <c r="E31" s="76"/>
      <c r="F31" s="76"/>
      <c r="G31" s="75">
        <f t="shared" si="3"/>
        <v>5</v>
      </c>
      <c r="H31" s="75">
        <f t="shared" si="3"/>
        <v>5</v>
      </c>
      <c r="I31" s="75">
        <f t="shared" si="3"/>
        <v>5</v>
      </c>
    </row>
    <row r="32" spans="1:9" ht="35.25" customHeight="1">
      <c r="A32" s="81" t="s">
        <v>158</v>
      </c>
      <c r="B32" s="82">
        <v>400</v>
      </c>
      <c r="C32" s="83" t="s">
        <v>153</v>
      </c>
      <c r="D32" s="83" t="s">
        <v>381</v>
      </c>
      <c r="E32" s="83" t="s">
        <v>159</v>
      </c>
      <c r="F32" s="83"/>
      <c r="G32" s="84">
        <f t="shared" si="3"/>
        <v>5</v>
      </c>
      <c r="H32" s="84">
        <f t="shared" si="3"/>
        <v>5</v>
      </c>
      <c r="I32" s="84">
        <f t="shared" si="3"/>
        <v>5</v>
      </c>
    </row>
    <row r="33" spans="1:10" ht="43.5" customHeight="1">
      <c r="A33" s="81" t="s">
        <v>148</v>
      </c>
      <c r="B33" s="82">
        <v>400</v>
      </c>
      <c r="C33" s="83" t="s">
        <v>153</v>
      </c>
      <c r="D33" s="83" t="s">
        <v>381</v>
      </c>
      <c r="E33" s="83" t="s">
        <v>159</v>
      </c>
      <c r="F33" s="83" t="s">
        <v>149</v>
      </c>
      <c r="G33" s="84">
        <v>5</v>
      </c>
      <c r="H33" s="84">
        <v>5</v>
      </c>
      <c r="I33" s="84">
        <v>5</v>
      </c>
      <c r="J33" s="4" t="s">
        <v>30</v>
      </c>
    </row>
    <row r="34" spans="1:9" ht="26.25" customHeight="1">
      <c r="A34" s="79" t="s">
        <v>303</v>
      </c>
      <c r="B34" s="80">
        <v>400</v>
      </c>
      <c r="C34" s="76" t="s">
        <v>302</v>
      </c>
      <c r="D34" s="76"/>
      <c r="E34" s="76"/>
      <c r="F34" s="76"/>
      <c r="G34" s="75">
        <f>G35</f>
        <v>117.18</v>
      </c>
      <c r="H34" s="75">
        <f aca="true" t="shared" si="4" ref="H34:I36">H35</f>
        <v>117.18</v>
      </c>
      <c r="I34" s="75">
        <f t="shared" si="4"/>
        <v>117.18</v>
      </c>
    </row>
    <row r="35" spans="1:9" ht="21.75" customHeight="1">
      <c r="A35" s="79" t="s">
        <v>304</v>
      </c>
      <c r="B35" s="80">
        <v>400</v>
      </c>
      <c r="C35" s="76" t="s">
        <v>302</v>
      </c>
      <c r="D35" s="76" t="s">
        <v>157</v>
      </c>
      <c r="E35" s="76"/>
      <c r="F35" s="76"/>
      <c r="G35" s="75">
        <f>G36</f>
        <v>117.18</v>
      </c>
      <c r="H35" s="75">
        <f t="shared" si="4"/>
        <v>117.18</v>
      </c>
      <c r="I35" s="75">
        <f t="shared" si="4"/>
        <v>117.18</v>
      </c>
    </row>
    <row r="36" spans="1:9" ht="42.75" customHeight="1">
      <c r="A36" s="81" t="s">
        <v>305</v>
      </c>
      <c r="B36" s="82">
        <v>400</v>
      </c>
      <c r="C36" s="83" t="s">
        <v>302</v>
      </c>
      <c r="D36" s="83" t="s">
        <v>157</v>
      </c>
      <c r="E36" s="83" t="s">
        <v>306</v>
      </c>
      <c r="F36" s="83"/>
      <c r="G36" s="84">
        <f>G37</f>
        <v>117.18</v>
      </c>
      <c r="H36" s="84">
        <f t="shared" si="4"/>
        <v>117.18</v>
      </c>
      <c r="I36" s="84">
        <f t="shared" si="4"/>
        <v>117.18</v>
      </c>
    </row>
    <row r="37" spans="1:9" ht="63.75" customHeight="1">
      <c r="A37" s="81" t="s">
        <v>131</v>
      </c>
      <c r="B37" s="82">
        <v>400</v>
      </c>
      <c r="C37" s="83" t="s">
        <v>302</v>
      </c>
      <c r="D37" s="83" t="s">
        <v>157</v>
      </c>
      <c r="E37" s="83" t="s">
        <v>306</v>
      </c>
      <c r="F37" s="83" t="s">
        <v>132</v>
      </c>
      <c r="G37" s="84">
        <v>117.18</v>
      </c>
      <c r="H37" s="84">
        <v>117.18</v>
      </c>
      <c r="I37" s="84">
        <v>117.18</v>
      </c>
    </row>
    <row r="38" spans="1:9" ht="15.75">
      <c r="A38" s="85" t="s">
        <v>161</v>
      </c>
      <c r="B38" s="86">
        <v>400</v>
      </c>
      <c r="C38" s="76" t="s">
        <v>162</v>
      </c>
      <c r="D38" s="76"/>
      <c r="E38" s="76"/>
      <c r="F38" s="76"/>
      <c r="G38" s="75">
        <f>G42</f>
        <v>284.36</v>
      </c>
      <c r="H38" s="75">
        <f>H42</f>
        <v>264.84000000000003</v>
      </c>
      <c r="I38" s="75">
        <f>I42</f>
        <v>245.32000000000002</v>
      </c>
    </row>
    <row r="39" spans="1:9" ht="15.75" hidden="1">
      <c r="A39" s="85" t="s">
        <v>163</v>
      </c>
      <c r="B39" s="86"/>
      <c r="C39" s="76" t="s">
        <v>162</v>
      </c>
      <c r="D39" s="76" t="s">
        <v>153</v>
      </c>
      <c r="E39" s="76"/>
      <c r="F39" s="76"/>
      <c r="G39" s="75"/>
      <c r="H39" s="273"/>
      <c r="I39" s="272"/>
    </row>
    <row r="40" spans="1:9" ht="31.5" hidden="1">
      <c r="A40" s="81" t="s">
        <v>164</v>
      </c>
      <c r="B40" s="82"/>
      <c r="C40" s="83" t="s">
        <v>162</v>
      </c>
      <c r="D40" s="83" t="s">
        <v>153</v>
      </c>
      <c r="E40" s="83" t="s">
        <v>308</v>
      </c>
      <c r="F40" s="83"/>
      <c r="G40" s="84"/>
      <c r="H40" s="273"/>
      <c r="I40" s="272"/>
    </row>
    <row r="41" spans="1:9" ht="43.5" customHeight="1" hidden="1">
      <c r="A41" s="81" t="s">
        <v>148</v>
      </c>
      <c r="B41" s="82"/>
      <c r="C41" s="83" t="s">
        <v>162</v>
      </c>
      <c r="D41" s="83" t="s">
        <v>153</v>
      </c>
      <c r="E41" s="83" t="s">
        <v>307</v>
      </c>
      <c r="F41" s="83" t="s">
        <v>149</v>
      </c>
      <c r="G41" s="84"/>
      <c r="H41" s="273"/>
      <c r="I41" s="272"/>
    </row>
    <row r="42" spans="1:9" ht="42" customHeight="1">
      <c r="A42" s="79" t="s">
        <v>165</v>
      </c>
      <c r="B42" s="80">
        <v>400</v>
      </c>
      <c r="C42" s="76" t="s">
        <v>162</v>
      </c>
      <c r="D42" s="76" t="s">
        <v>162</v>
      </c>
      <c r="E42" s="76"/>
      <c r="F42" s="76"/>
      <c r="G42" s="75">
        <f>G43</f>
        <v>284.36</v>
      </c>
      <c r="H42" s="75">
        <f>H43</f>
        <v>264.84000000000003</v>
      </c>
      <c r="I42" s="75">
        <f>I43</f>
        <v>245.32000000000002</v>
      </c>
    </row>
    <row r="43" spans="1:9" ht="52.5" customHeight="1">
      <c r="A43" s="81" t="s">
        <v>166</v>
      </c>
      <c r="B43" s="82">
        <v>400</v>
      </c>
      <c r="C43" s="83" t="s">
        <v>162</v>
      </c>
      <c r="D43" s="83" t="s">
        <v>162</v>
      </c>
      <c r="E43" s="83" t="s">
        <v>308</v>
      </c>
      <c r="F43" s="83"/>
      <c r="G43" s="84">
        <f>G44+G45</f>
        <v>284.36</v>
      </c>
      <c r="H43" s="84">
        <f>H44+H45</f>
        <v>264.84000000000003</v>
      </c>
      <c r="I43" s="84">
        <f>I44+I45</f>
        <v>245.32000000000002</v>
      </c>
    </row>
    <row r="44" spans="1:9" ht="69.75" customHeight="1">
      <c r="A44" s="81" t="s">
        <v>131</v>
      </c>
      <c r="B44" s="82">
        <v>400</v>
      </c>
      <c r="C44" s="83" t="s">
        <v>162</v>
      </c>
      <c r="D44" s="83" t="s">
        <v>162</v>
      </c>
      <c r="E44" s="83" t="s">
        <v>308</v>
      </c>
      <c r="F44" s="83" t="s">
        <v>132</v>
      </c>
      <c r="G44" s="84">
        <v>234.36</v>
      </c>
      <c r="H44" s="84">
        <v>234.36</v>
      </c>
      <c r="I44" s="84">
        <v>234.36</v>
      </c>
    </row>
    <row r="45" spans="1:9" ht="39" customHeight="1">
      <c r="A45" s="81" t="s">
        <v>148</v>
      </c>
      <c r="B45" s="82">
        <v>400</v>
      </c>
      <c r="C45" s="83" t="s">
        <v>162</v>
      </c>
      <c r="D45" s="83" t="s">
        <v>162</v>
      </c>
      <c r="E45" s="83" t="s">
        <v>308</v>
      </c>
      <c r="F45" s="83" t="s">
        <v>149</v>
      </c>
      <c r="G45" s="84">
        <v>50</v>
      </c>
      <c r="H45" s="84">
        <v>30.48</v>
      </c>
      <c r="I45" s="84">
        <v>10.96</v>
      </c>
    </row>
    <row r="46" spans="1:8" ht="18.75" hidden="1">
      <c r="A46" s="63" t="s">
        <v>167</v>
      </c>
      <c r="B46" s="63"/>
      <c r="C46" s="62" t="s">
        <v>168</v>
      </c>
      <c r="D46" s="62"/>
      <c r="E46" s="62"/>
      <c r="F46" s="62"/>
      <c r="G46" s="61">
        <v>131.19</v>
      </c>
      <c r="H46" s="6"/>
    </row>
    <row r="47" spans="1:8" ht="56.25" customHeight="1" hidden="1">
      <c r="A47" s="63" t="s">
        <v>169</v>
      </c>
      <c r="B47" s="63"/>
      <c r="C47" s="62" t="s">
        <v>168</v>
      </c>
      <c r="D47" s="62" t="s">
        <v>126</v>
      </c>
      <c r="E47" s="62"/>
      <c r="F47" s="62"/>
      <c r="G47" s="61">
        <f>G49+G50</f>
        <v>131.19</v>
      </c>
      <c r="H47" s="6"/>
    </row>
    <row r="48" spans="1:8" ht="84" customHeight="1" hidden="1">
      <c r="A48" s="64" t="s">
        <v>170</v>
      </c>
      <c r="B48" s="64"/>
      <c r="C48" s="65" t="s">
        <v>168</v>
      </c>
      <c r="D48" s="65" t="s">
        <v>126</v>
      </c>
      <c r="E48" s="65" t="s">
        <v>171</v>
      </c>
      <c r="F48" s="65"/>
      <c r="G48" s="66">
        <f>G49</f>
        <v>129.19</v>
      </c>
      <c r="H48" s="6"/>
    </row>
    <row r="49" spans="1:8" ht="56.25" customHeight="1" hidden="1">
      <c r="A49" s="64" t="s">
        <v>131</v>
      </c>
      <c r="B49" s="64"/>
      <c r="C49" s="65" t="s">
        <v>168</v>
      </c>
      <c r="D49" s="65" t="s">
        <v>126</v>
      </c>
      <c r="E49" s="65" t="s">
        <v>171</v>
      </c>
      <c r="F49" s="65" t="s">
        <v>132</v>
      </c>
      <c r="G49" s="66">
        <v>129.19</v>
      </c>
      <c r="H49" s="6"/>
    </row>
    <row r="50" spans="1:8" ht="42.75" customHeight="1" hidden="1">
      <c r="A50" s="64" t="s">
        <v>172</v>
      </c>
      <c r="B50" s="64"/>
      <c r="C50" s="65" t="s">
        <v>168</v>
      </c>
      <c r="D50" s="65" t="s">
        <v>126</v>
      </c>
      <c r="E50" s="65" t="s">
        <v>173</v>
      </c>
      <c r="F50" s="65"/>
      <c r="G50" s="66">
        <f>G51</f>
        <v>2</v>
      </c>
      <c r="H50" s="6"/>
    </row>
    <row r="51" spans="1:8" ht="56.25" hidden="1">
      <c r="A51" s="64" t="s">
        <v>148</v>
      </c>
      <c r="B51" s="64"/>
      <c r="C51" s="65" t="s">
        <v>168</v>
      </c>
      <c r="D51" s="65" t="s">
        <v>126</v>
      </c>
      <c r="E51" s="65" t="s">
        <v>173</v>
      </c>
      <c r="F51" s="65" t="s">
        <v>149</v>
      </c>
      <c r="G51" s="66">
        <v>2</v>
      </c>
      <c r="H51" s="6"/>
    </row>
    <row r="52" spans="1:8" ht="18.75" hidden="1">
      <c r="A52" s="67" t="s">
        <v>174</v>
      </c>
      <c r="B52" s="67"/>
      <c r="C52" s="62" t="s">
        <v>160</v>
      </c>
      <c r="D52" s="62"/>
      <c r="E52" s="62"/>
      <c r="F52" s="62"/>
      <c r="G52" s="61">
        <f>G55</f>
        <v>78</v>
      </c>
      <c r="H52" s="6"/>
    </row>
    <row r="53" spans="1:8" ht="39.75" customHeight="1" hidden="1">
      <c r="A53" s="67" t="s">
        <v>175</v>
      </c>
      <c r="B53" s="67"/>
      <c r="C53" s="62" t="s">
        <v>160</v>
      </c>
      <c r="D53" s="62" t="s">
        <v>126</v>
      </c>
      <c r="E53" s="62"/>
      <c r="F53" s="62"/>
      <c r="G53" s="61">
        <f>G54</f>
        <v>78</v>
      </c>
      <c r="H53" s="6"/>
    </row>
    <row r="54" spans="1:8" ht="22.5" customHeight="1" hidden="1">
      <c r="A54" s="64" t="s">
        <v>176</v>
      </c>
      <c r="B54" s="64"/>
      <c r="C54" s="65" t="s">
        <v>160</v>
      </c>
      <c r="D54" s="65" t="s">
        <v>126</v>
      </c>
      <c r="E54" s="65" t="s">
        <v>177</v>
      </c>
      <c r="F54" s="65"/>
      <c r="G54" s="66">
        <v>78</v>
      </c>
      <c r="H54" s="6"/>
    </row>
    <row r="55" spans="1:7" ht="18.75" hidden="1">
      <c r="A55" s="64" t="s">
        <v>178</v>
      </c>
      <c r="B55" s="64"/>
      <c r="C55" s="65" t="s">
        <v>160</v>
      </c>
      <c r="D55" s="65" t="s">
        <v>126</v>
      </c>
      <c r="E55" s="65" t="s">
        <v>177</v>
      </c>
      <c r="F55" s="65" t="s">
        <v>144</v>
      </c>
      <c r="G55" s="66">
        <v>78</v>
      </c>
    </row>
    <row r="56" spans="1:7" ht="12.75">
      <c r="A56" s="68"/>
      <c r="B56" s="68"/>
      <c r="C56" s="69"/>
      <c r="D56" s="69"/>
      <c r="E56" s="69"/>
      <c r="F56" s="69"/>
      <c r="G56" s="69"/>
    </row>
    <row r="57" spans="1:7" ht="12.75">
      <c r="A57" s="70"/>
      <c r="B57" s="70"/>
      <c r="C57" s="71"/>
      <c r="D57" s="71"/>
      <c r="E57" s="71"/>
      <c r="F57" s="71"/>
      <c r="G57" s="71"/>
    </row>
    <row r="58" spans="1:7" ht="12.75">
      <c r="A58" s="70"/>
      <c r="B58" s="70"/>
      <c r="C58" s="71"/>
      <c r="D58" s="71"/>
      <c r="E58" s="71"/>
      <c r="F58" s="71"/>
      <c r="G58" s="71"/>
    </row>
    <row r="59" spans="1:7" ht="12.75">
      <c r="A59" s="70"/>
      <c r="B59" s="70"/>
      <c r="C59" s="71"/>
      <c r="D59" s="71"/>
      <c r="E59" s="71"/>
      <c r="F59" s="71"/>
      <c r="G59" s="71"/>
    </row>
  </sheetData>
  <sheetProtection/>
  <mergeCells count="1">
    <mergeCell ref="A5:I5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60" zoomScalePageLayoutView="0" workbookViewId="0" topLeftCell="A1">
      <selection activeCell="D28" sqref="D28"/>
    </sheetView>
  </sheetViews>
  <sheetFormatPr defaultColWidth="9.140625" defaultRowHeight="12.75"/>
  <cols>
    <col min="1" max="1" width="71.00390625" style="0" customWidth="1"/>
    <col min="2" max="2" width="13.140625" style="0" customWidth="1"/>
    <col min="3" max="3" width="10.57421875" style="0" customWidth="1"/>
  </cols>
  <sheetData>
    <row r="1" spans="2:4" ht="15.75">
      <c r="B1" s="55"/>
      <c r="C1" s="55" t="s">
        <v>180</v>
      </c>
      <c r="D1" s="55"/>
    </row>
    <row r="2" spans="2:4" ht="15.75">
      <c r="B2" s="55"/>
      <c r="C2" s="55" t="s">
        <v>111</v>
      </c>
      <c r="D2" s="55"/>
    </row>
    <row r="3" ht="15.75">
      <c r="B3" s="87"/>
    </row>
    <row r="4" ht="15.75">
      <c r="A4" s="87"/>
    </row>
    <row r="5" ht="12.75">
      <c r="A5" s="88"/>
    </row>
    <row r="7" spans="1:2" s="90" customFormat="1" ht="18.75">
      <c r="A7" s="336" t="s">
        <v>181</v>
      </c>
      <c r="B7" s="336"/>
    </row>
    <row r="8" spans="1:2" s="90" customFormat="1" ht="41.25" customHeight="1">
      <c r="A8" s="337" t="s">
        <v>315</v>
      </c>
      <c r="B8" s="337"/>
    </row>
    <row r="9" s="90" customFormat="1" ht="18"/>
    <row r="10" spans="1:4" ht="15.75">
      <c r="A10" s="267" t="s">
        <v>182</v>
      </c>
      <c r="B10" s="268">
        <v>2017</v>
      </c>
      <c r="C10" s="269">
        <v>2018</v>
      </c>
      <c r="D10" s="269">
        <v>2019</v>
      </c>
    </row>
    <row r="11" spans="1:4" ht="15.75">
      <c r="A11" s="268">
        <v>1</v>
      </c>
      <c r="B11" s="268">
        <v>2</v>
      </c>
      <c r="C11" s="320">
        <v>3</v>
      </c>
      <c r="D11" s="320">
        <v>4</v>
      </c>
    </row>
    <row r="12" spans="1:4" s="93" customFormat="1" ht="19.5" customHeight="1">
      <c r="A12" s="91" t="s">
        <v>183</v>
      </c>
      <c r="B12" s="92">
        <v>0</v>
      </c>
      <c r="C12" s="292">
        <f>B12</f>
        <v>0</v>
      </c>
      <c r="D12" s="292">
        <f>C12</f>
        <v>0</v>
      </c>
    </row>
    <row r="13" spans="1:4" s="93" customFormat="1" ht="18.75">
      <c r="A13" s="94" t="s">
        <v>184</v>
      </c>
      <c r="B13" s="95">
        <v>0</v>
      </c>
      <c r="C13" s="293">
        <f aca="true" t="shared" si="0" ref="C13:D20">B13</f>
        <v>0</v>
      </c>
      <c r="D13" s="293">
        <f t="shared" si="0"/>
        <v>0</v>
      </c>
    </row>
    <row r="14" spans="1:4" s="93" customFormat="1" ht="18.75">
      <c r="A14" s="96" t="s">
        <v>185</v>
      </c>
      <c r="B14" s="95">
        <v>0</v>
      </c>
      <c r="C14" s="293">
        <f t="shared" si="0"/>
        <v>0</v>
      </c>
      <c r="D14" s="293">
        <f t="shared" si="0"/>
        <v>0</v>
      </c>
    </row>
    <row r="15" spans="1:4" s="98" customFormat="1" ht="37.5">
      <c r="A15" s="97" t="s">
        <v>80</v>
      </c>
      <c r="B15" s="292">
        <v>0</v>
      </c>
      <c r="C15" s="292">
        <f t="shared" si="0"/>
        <v>0</v>
      </c>
      <c r="D15" s="292">
        <f t="shared" si="0"/>
        <v>0</v>
      </c>
    </row>
    <row r="16" spans="1:4" ht="18.75">
      <c r="A16" s="99" t="s">
        <v>184</v>
      </c>
      <c r="B16" s="293">
        <v>0</v>
      </c>
      <c r="C16" s="293">
        <f t="shared" si="0"/>
        <v>0</v>
      </c>
      <c r="D16" s="293">
        <f t="shared" si="0"/>
        <v>0</v>
      </c>
    </row>
    <row r="17" spans="1:4" ht="18.75">
      <c r="A17" s="96" t="s">
        <v>185</v>
      </c>
      <c r="B17" s="293">
        <v>0</v>
      </c>
      <c r="C17" s="293">
        <f t="shared" si="0"/>
        <v>0</v>
      </c>
      <c r="D17" s="293">
        <f t="shared" si="0"/>
        <v>0</v>
      </c>
    </row>
    <row r="18" spans="1:4" s="98" customFormat="1" ht="56.25">
      <c r="A18" s="97" t="s">
        <v>186</v>
      </c>
      <c r="B18" s="292">
        <v>0</v>
      </c>
      <c r="C18" s="292">
        <f t="shared" si="0"/>
        <v>0</v>
      </c>
      <c r="D18" s="292">
        <f t="shared" si="0"/>
        <v>0</v>
      </c>
    </row>
    <row r="19" spans="1:4" ht="18.75">
      <c r="A19" s="99" t="s">
        <v>187</v>
      </c>
      <c r="B19" s="293">
        <v>0</v>
      </c>
      <c r="C19" s="293">
        <f t="shared" si="0"/>
        <v>0</v>
      </c>
      <c r="D19" s="293">
        <f t="shared" si="0"/>
        <v>0</v>
      </c>
    </row>
    <row r="20" spans="1:4" ht="18.75">
      <c r="A20" s="99" t="s">
        <v>188</v>
      </c>
      <c r="B20" s="293">
        <v>0</v>
      </c>
      <c r="C20" s="293">
        <f t="shared" si="0"/>
        <v>0</v>
      </c>
      <c r="D20" s="293">
        <f t="shared" si="0"/>
        <v>0</v>
      </c>
    </row>
    <row r="21" spans="1:4" ht="18.75">
      <c r="A21" s="100"/>
      <c r="B21" s="294"/>
      <c r="C21" s="295"/>
      <c r="D21" s="295"/>
    </row>
    <row r="22" spans="1:2" s="90" customFormat="1" ht="19.5" customHeight="1">
      <c r="A22" s="101"/>
      <c r="B22" s="89"/>
    </row>
    <row r="31" ht="15.75">
      <c r="A31" s="102"/>
    </row>
    <row r="32" ht="15.75">
      <c r="A32" s="102"/>
    </row>
    <row r="33" ht="15.75">
      <c r="A33" s="102"/>
    </row>
    <row r="34" ht="15.75">
      <c r="A34" s="102"/>
    </row>
    <row r="35" ht="15.75">
      <c r="A35" s="102"/>
    </row>
    <row r="36" ht="15.75">
      <c r="A36" s="102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zoomScalePageLayoutView="0" workbookViewId="0" topLeftCell="A1">
      <selection activeCell="L25" sqref="L25"/>
    </sheetView>
  </sheetViews>
  <sheetFormatPr defaultColWidth="9.140625" defaultRowHeight="12.75"/>
  <cols>
    <col min="1" max="1" width="27.57421875" style="6" customWidth="1"/>
    <col min="2" max="2" width="19.7109375" style="6" customWidth="1"/>
    <col min="3" max="3" width="15.421875" style="103" customWidth="1"/>
    <col min="4" max="4" width="14.57421875" style="6" customWidth="1"/>
    <col min="5" max="5" width="14.00390625" style="6" customWidth="1"/>
    <col min="6" max="6" width="14.57421875" style="6" customWidth="1"/>
    <col min="7" max="16384" width="9.140625" style="6" customWidth="1"/>
  </cols>
  <sheetData>
    <row r="1" spans="6:7" ht="15.75">
      <c r="F1" s="59" t="s">
        <v>189</v>
      </c>
      <c r="G1" s="104"/>
    </row>
    <row r="2" spans="6:7" ht="15.75">
      <c r="F2" s="59" t="s">
        <v>111</v>
      </c>
      <c r="G2" s="104"/>
    </row>
    <row r="3" spans="6:7" ht="15.75">
      <c r="F3" s="59"/>
      <c r="G3" s="104"/>
    </row>
    <row r="5" spans="1:7" ht="15.75">
      <c r="A5" s="339" t="s">
        <v>292</v>
      </c>
      <c r="B5" s="339"/>
      <c r="C5" s="339"/>
      <c r="D5" s="339"/>
      <c r="E5" s="339"/>
      <c r="F5" s="339"/>
      <c r="G5" s="339"/>
    </row>
    <row r="6" spans="1:7" ht="15.75">
      <c r="A6" s="339"/>
      <c r="B6" s="339"/>
      <c r="C6" s="339"/>
      <c r="D6" s="339"/>
      <c r="E6" s="339"/>
      <c r="F6" s="339"/>
      <c r="G6" s="339"/>
    </row>
    <row r="7" ht="15.75">
      <c r="C7" s="106"/>
    </row>
    <row r="8" spans="1:6" s="108" customFormat="1" ht="37.5" customHeight="1">
      <c r="A8" s="340" t="s">
        <v>190</v>
      </c>
      <c r="B8" s="340" t="s">
        <v>191</v>
      </c>
      <c r="C8" s="342" t="s">
        <v>192</v>
      </c>
      <c r="D8" s="342"/>
      <c r="E8" s="342" t="s">
        <v>193</v>
      </c>
      <c r="F8" s="342" t="s">
        <v>194</v>
      </c>
    </row>
    <row r="9" spans="1:6" s="108" customFormat="1" ht="76.5">
      <c r="A9" s="341"/>
      <c r="B9" s="341"/>
      <c r="C9" s="107" t="s">
        <v>195</v>
      </c>
      <c r="D9" s="109" t="s">
        <v>293</v>
      </c>
      <c r="E9" s="342"/>
      <c r="F9" s="342"/>
    </row>
    <row r="10" spans="1:6" s="111" customFormat="1" ht="12.75">
      <c r="A10" s="110" t="s">
        <v>196</v>
      </c>
      <c r="B10" s="110">
        <v>2</v>
      </c>
      <c r="C10" s="110">
        <v>3</v>
      </c>
      <c r="D10" s="110" t="s">
        <v>197</v>
      </c>
      <c r="E10" s="110" t="s">
        <v>198</v>
      </c>
      <c r="F10" s="110" t="s">
        <v>199</v>
      </c>
    </row>
    <row r="11" spans="1:6" ht="15.75">
      <c r="A11" s="112" t="s">
        <v>200</v>
      </c>
      <c r="B11" s="113" t="s">
        <v>200</v>
      </c>
      <c r="C11" s="113" t="s">
        <v>200</v>
      </c>
      <c r="D11" s="113" t="s">
        <v>200</v>
      </c>
      <c r="E11" s="114" t="s">
        <v>200</v>
      </c>
      <c r="F11" s="114" t="s">
        <v>200</v>
      </c>
    </row>
    <row r="12" spans="1:6" ht="15.75">
      <c r="A12" s="112" t="s">
        <v>200</v>
      </c>
      <c r="B12" s="113" t="s">
        <v>200</v>
      </c>
      <c r="C12" s="113" t="s">
        <v>200</v>
      </c>
      <c r="D12" s="113" t="s">
        <v>200</v>
      </c>
      <c r="E12" s="114" t="s">
        <v>200</v>
      </c>
      <c r="F12" s="114" t="s">
        <v>200</v>
      </c>
    </row>
    <row r="13" spans="1:6" s="118" customFormat="1" ht="15.75">
      <c r="A13" s="115" t="s">
        <v>200</v>
      </c>
      <c r="B13" s="116" t="s">
        <v>200</v>
      </c>
      <c r="C13" s="116" t="s">
        <v>200</v>
      </c>
      <c r="D13" s="116" t="s">
        <v>200</v>
      </c>
      <c r="E13" s="117" t="s">
        <v>200</v>
      </c>
      <c r="F13" s="117" t="s">
        <v>200</v>
      </c>
    </row>
    <row r="14" spans="1:6" ht="15.75">
      <c r="A14" s="114" t="s">
        <v>200</v>
      </c>
      <c r="B14" s="119" t="s">
        <v>200</v>
      </c>
      <c r="C14" s="119" t="s">
        <v>200</v>
      </c>
      <c r="D14" s="119" t="s">
        <v>200</v>
      </c>
      <c r="E14" s="114" t="s">
        <v>200</v>
      </c>
      <c r="F14" s="114" t="s">
        <v>200</v>
      </c>
    </row>
    <row r="15" spans="1:6" ht="15.75">
      <c r="A15" s="112" t="s">
        <v>200</v>
      </c>
      <c r="B15" s="119" t="s">
        <v>200</v>
      </c>
      <c r="C15" s="119" t="s">
        <v>200</v>
      </c>
      <c r="D15" s="119" t="s">
        <v>200</v>
      </c>
      <c r="E15" s="114" t="s">
        <v>200</v>
      </c>
      <c r="F15" s="114" t="s">
        <v>200</v>
      </c>
    </row>
    <row r="16" spans="1:6" s="118" customFormat="1" ht="15.75">
      <c r="A16" s="115" t="s">
        <v>200</v>
      </c>
      <c r="B16" s="116" t="s">
        <v>200</v>
      </c>
      <c r="C16" s="116" t="s">
        <v>200</v>
      </c>
      <c r="D16" s="116" t="s">
        <v>200</v>
      </c>
      <c r="E16" s="117" t="s">
        <v>200</v>
      </c>
      <c r="F16" s="117" t="s">
        <v>200</v>
      </c>
    </row>
    <row r="17" spans="1:6" ht="15.75">
      <c r="A17" s="114" t="s">
        <v>200</v>
      </c>
      <c r="B17" s="119" t="s">
        <v>200</v>
      </c>
      <c r="C17" s="119" t="s">
        <v>200</v>
      </c>
      <c r="D17" s="119" t="s">
        <v>200</v>
      </c>
      <c r="E17" s="114" t="s">
        <v>200</v>
      </c>
      <c r="F17" s="114" t="s">
        <v>200</v>
      </c>
    </row>
    <row r="18" spans="1:6" ht="15.75">
      <c r="A18" s="114" t="s">
        <v>200</v>
      </c>
      <c r="B18" s="119" t="s">
        <v>200</v>
      </c>
      <c r="C18" s="119" t="s">
        <v>200</v>
      </c>
      <c r="D18" s="119" t="s">
        <v>200</v>
      </c>
      <c r="E18" s="114" t="s">
        <v>200</v>
      </c>
      <c r="F18" s="114" t="s">
        <v>200</v>
      </c>
    </row>
    <row r="19" spans="1:2" ht="15.75">
      <c r="A19" s="120"/>
      <c r="B19" s="120"/>
    </row>
    <row r="20" spans="1:2" ht="19.5" customHeight="1">
      <c r="A20" s="338"/>
      <c r="B20" s="338"/>
    </row>
  </sheetData>
  <sheetProtection/>
  <mergeCells count="7">
    <mergeCell ref="A20:B20"/>
    <mergeCell ref="A5:G6"/>
    <mergeCell ref="A8:A9"/>
    <mergeCell ref="B8:B9"/>
    <mergeCell ref="C8:D8"/>
    <mergeCell ref="E8:E9"/>
    <mergeCell ref="F8:F9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6"/>
  <sheetViews>
    <sheetView view="pageBreakPreview" zoomScale="60" zoomScalePageLayoutView="0" workbookViewId="0" topLeftCell="A1">
      <selection activeCell="K13" sqref="K13"/>
    </sheetView>
  </sheetViews>
  <sheetFormatPr defaultColWidth="9.140625" defaultRowHeight="12.75"/>
  <cols>
    <col min="1" max="1" width="4.28125" style="6" customWidth="1"/>
    <col min="2" max="7" width="9.140625" style="6" customWidth="1"/>
    <col min="8" max="8" width="17.00390625" style="6" customWidth="1"/>
    <col min="9" max="16384" width="9.140625" style="6" customWidth="1"/>
  </cols>
  <sheetData>
    <row r="1" spans="6:8" ht="15.75">
      <c r="F1" s="104"/>
      <c r="G1" s="104"/>
      <c r="H1" s="105" t="s">
        <v>201</v>
      </c>
    </row>
    <row r="2" spans="6:8" ht="15.75">
      <c r="F2" s="104"/>
      <c r="G2" s="104"/>
      <c r="H2" s="105" t="s">
        <v>111</v>
      </c>
    </row>
    <row r="3" spans="6:8" ht="15.75">
      <c r="F3" s="104"/>
      <c r="G3" s="104"/>
      <c r="H3" s="105"/>
    </row>
    <row r="4" spans="2:8" ht="15.75">
      <c r="B4" s="339" t="s">
        <v>291</v>
      </c>
      <c r="C4" s="339"/>
      <c r="D4" s="339"/>
      <c r="E4" s="339"/>
      <c r="F4" s="339"/>
      <c r="G4" s="339"/>
      <c r="H4" s="339"/>
    </row>
    <row r="5" spans="2:8" ht="15.75">
      <c r="B5" s="339"/>
      <c r="C5" s="339"/>
      <c r="D5" s="339"/>
      <c r="E5" s="339"/>
      <c r="F5" s="339"/>
      <c r="G5" s="339"/>
      <c r="H5" s="339"/>
    </row>
    <row r="7" spans="2:8" ht="15.75">
      <c r="B7" s="345" t="s">
        <v>202</v>
      </c>
      <c r="C7" s="346"/>
      <c r="D7" s="346"/>
      <c r="E7" s="346"/>
      <c r="F7" s="346"/>
      <c r="G7" s="346"/>
      <c r="H7" s="347"/>
    </row>
    <row r="8" spans="2:8" ht="15.75">
      <c r="B8" s="348"/>
      <c r="C8" s="349"/>
      <c r="D8" s="349"/>
      <c r="E8" s="349"/>
      <c r="F8" s="349"/>
      <c r="G8" s="349"/>
      <c r="H8" s="350"/>
    </row>
    <row r="9" spans="2:8" ht="15.75">
      <c r="B9" s="343" t="s">
        <v>200</v>
      </c>
      <c r="C9" s="343"/>
      <c r="D9" s="343"/>
      <c r="E9" s="343"/>
      <c r="F9" s="343"/>
      <c r="G9" s="343"/>
      <c r="H9" s="343"/>
    </row>
    <row r="10" spans="2:8" ht="15.75">
      <c r="B10" s="351" t="s">
        <v>200</v>
      </c>
      <c r="C10" s="352"/>
      <c r="D10" s="352"/>
      <c r="E10" s="352"/>
      <c r="F10" s="352"/>
      <c r="G10" s="352"/>
      <c r="H10" s="353"/>
    </row>
    <row r="11" spans="2:8" ht="15.75">
      <c r="B11" s="343" t="s">
        <v>200</v>
      </c>
      <c r="C11" s="343"/>
      <c r="D11" s="343"/>
      <c r="E11" s="343"/>
      <c r="F11" s="343"/>
      <c r="G11" s="343"/>
      <c r="H11" s="343"/>
    </row>
    <row r="12" spans="2:8" ht="15.75">
      <c r="B12" s="343" t="s">
        <v>200</v>
      </c>
      <c r="C12" s="343"/>
      <c r="D12" s="343"/>
      <c r="E12" s="343"/>
      <c r="F12" s="343"/>
      <c r="G12" s="343"/>
      <c r="H12" s="343"/>
    </row>
    <row r="13" spans="2:8" ht="15.75">
      <c r="B13" s="343" t="s">
        <v>200</v>
      </c>
      <c r="C13" s="343"/>
      <c r="D13" s="343"/>
      <c r="E13" s="343"/>
      <c r="F13" s="343"/>
      <c r="G13" s="343"/>
      <c r="H13" s="343"/>
    </row>
    <row r="14" spans="2:8" ht="15.75">
      <c r="B14" s="344" t="s">
        <v>200</v>
      </c>
      <c r="C14" s="344"/>
      <c r="D14" s="344"/>
      <c r="E14" s="344"/>
      <c r="F14" s="344"/>
      <c r="G14" s="344"/>
      <c r="H14" s="344"/>
    </row>
    <row r="15" spans="2:8" ht="15.75">
      <c r="B15" s="343" t="s">
        <v>200</v>
      </c>
      <c r="C15" s="343"/>
      <c r="D15" s="343"/>
      <c r="E15" s="343"/>
      <c r="F15" s="343"/>
      <c r="G15" s="343"/>
      <c r="H15" s="343"/>
    </row>
    <row r="16" spans="2:8" ht="15.75">
      <c r="B16" s="343" t="s">
        <v>200</v>
      </c>
      <c r="C16" s="343"/>
      <c r="D16" s="343"/>
      <c r="E16" s="343"/>
      <c r="F16" s="343"/>
      <c r="G16" s="343"/>
      <c r="H16" s="343"/>
    </row>
  </sheetData>
  <sheetProtection/>
  <mergeCells count="10">
    <mergeCell ref="B13:H13"/>
    <mergeCell ref="B14:H14"/>
    <mergeCell ref="B15:H15"/>
    <mergeCell ref="B16:H16"/>
    <mergeCell ref="B4:H5"/>
    <mergeCell ref="B7:H8"/>
    <mergeCell ref="B9:H9"/>
    <mergeCell ref="B10:H10"/>
    <mergeCell ref="B11:H11"/>
    <mergeCell ref="B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3">
      <selection activeCell="H15" sqref="H15:H17"/>
    </sheetView>
  </sheetViews>
  <sheetFormatPr defaultColWidth="9.140625" defaultRowHeight="12.75"/>
  <cols>
    <col min="1" max="1" width="10.421875" style="0" customWidth="1"/>
    <col min="2" max="2" width="16.00390625" style="0" customWidth="1"/>
    <col min="3" max="3" width="19.00390625" style="0" customWidth="1"/>
    <col min="4" max="5" width="12.140625" style="0" customWidth="1"/>
    <col min="6" max="6" width="18.8515625" style="0" customWidth="1"/>
    <col min="7" max="7" width="13.8515625" style="0" customWidth="1"/>
    <col min="8" max="8" width="15.421875" style="0" customWidth="1"/>
  </cols>
  <sheetData>
    <row r="1" spans="1:10" ht="46.5" customHeight="1">
      <c r="A1" s="354" t="s">
        <v>290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9" ht="15.75">
      <c r="A2" s="121"/>
      <c r="B2" s="121"/>
      <c r="C2" s="121"/>
      <c r="D2" s="121"/>
      <c r="E2" s="121"/>
      <c r="F2" s="121"/>
      <c r="G2" s="121"/>
      <c r="H2" s="121"/>
      <c r="I2" s="121"/>
    </row>
    <row r="3" spans="1:9" ht="31.5" customHeight="1">
      <c r="A3" s="355" t="s">
        <v>203</v>
      </c>
      <c r="B3" s="357" t="s">
        <v>204</v>
      </c>
      <c r="C3" s="358"/>
      <c r="D3" s="359"/>
      <c r="E3" s="264"/>
      <c r="F3" s="360"/>
      <c r="G3" s="360"/>
      <c r="H3" s="361" t="s">
        <v>205</v>
      </c>
      <c r="I3" s="121"/>
    </row>
    <row r="4" spans="1:9" ht="47.25">
      <c r="A4" s="356"/>
      <c r="B4" s="122" t="s">
        <v>206</v>
      </c>
      <c r="C4" s="122" t="s">
        <v>207</v>
      </c>
      <c r="D4" s="266" t="s">
        <v>208</v>
      </c>
      <c r="E4" s="266" t="s">
        <v>209</v>
      </c>
      <c r="F4" s="266" t="s">
        <v>210</v>
      </c>
      <c r="G4" s="265" t="s">
        <v>208</v>
      </c>
      <c r="H4" s="361"/>
      <c r="I4" s="121"/>
    </row>
    <row r="5" spans="1:9" ht="39.75" customHeight="1">
      <c r="A5" s="122">
        <v>2017</v>
      </c>
      <c r="B5" s="123">
        <v>355</v>
      </c>
      <c r="C5" s="123">
        <v>613.62</v>
      </c>
      <c r="D5" s="124">
        <f>B5+C5</f>
        <v>968.62</v>
      </c>
      <c r="E5" s="124">
        <v>968.62</v>
      </c>
      <c r="F5" s="123">
        <v>0</v>
      </c>
      <c r="G5" s="124">
        <f>E5+F5</f>
        <v>968.62</v>
      </c>
      <c r="H5" s="123">
        <f>D5-G5</f>
        <v>0</v>
      </c>
      <c r="I5" s="121"/>
    </row>
    <row r="6" spans="1:9" ht="15.75">
      <c r="A6" s="122">
        <v>2018</v>
      </c>
      <c r="B6" s="123">
        <v>355</v>
      </c>
      <c r="C6" s="123">
        <v>613.62</v>
      </c>
      <c r="D6" s="124">
        <f>B6+C6</f>
        <v>968.62</v>
      </c>
      <c r="E6" s="124">
        <v>949.1</v>
      </c>
      <c r="F6" s="296">
        <v>19.52</v>
      </c>
      <c r="G6" s="124">
        <f>E6+F6</f>
        <v>968.62</v>
      </c>
      <c r="H6" s="123">
        <f>D6-G6</f>
        <v>0</v>
      </c>
      <c r="I6" s="121"/>
    </row>
    <row r="7" spans="1:9" ht="15.75">
      <c r="A7" s="122">
        <v>2019</v>
      </c>
      <c r="B7" s="123">
        <v>355</v>
      </c>
      <c r="C7" s="123">
        <v>613.62</v>
      </c>
      <c r="D7" s="124">
        <f>B7+C7</f>
        <v>968.62</v>
      </c>
      <c r="E7" s="124">
        <v>929.58</v>
      </c>
      <c r="F7" s="296">
        <v>39.04</v>
      </c>
      <c r="G7" s="124">
        <f>E7+F7</f>
        <v>968.62</v>
      </c>
      <c r="H7" s="123">
        <f>D7-G7</f>
        <v>0</v>
      </c>
      <c r="I7" s="121"/>
    </row>
    <row r="8" spans="1:9" ht="15.75">
      <c r="A8" s="297"/>
      <c r="B8" s="298"/>
      <c r="C8" s="298"/>
      <c r="D8" s="299"/>
      <c r="E8" s="299"/>
      <c r="F8" s="300"/>
      <c r="G8" s="299"/>
      <c r="H8" s="298"/>
      <c r="I8" s="121"/>
    </row>
    <row r="9" spans="1:9" ht="42.75" customHeight="1">
      <c r="A9" s="121"/>
      <c r="B9" s="121"/>
      <c r="C9" s="121"/>
      <c r="D9" s="121"/>
      <c r="E9" s="121"/>
      <c r="F9" s="121"/>
      <c r="G9" s="121"/>
      <c r="H9" s="121"/>
      <c r="I9" s="121"/>
    </row>
    <row r="10" spans="1:9" ht="15.75">
      <c r="A10" s="121" t="s">
        <v>211</v>
      </c>
      <c r="B10" s="121"/>
      <c r="C10" s="121"/>
      <c r="D10" s="121"/>
      <c r="E10" s="121"/>
      <c r="F10" s="121"/>
      <c r="G10" s="121"/>
      <c r="H10" s="121"/>
      <c r="I10" s="121"/>
    </row>
    <row r="11" spans="1:9" ht="15.75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 ht="15.75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 ht="15.75">
      <c r="A13" s="121"/>
      <c r="B13" s="121"/>
      <c r="C13" s="121"/>
      <c r="D13" s="121"/>
      <c r="E13" s="121"/>
      <c r="F13" s="121"/>
      <c r="G13" s="121"/>
      <c r="H13" s="121"/>
      <c r="I13" s="121"/>
    </row>
    <row r="14" spans="1:9" ht="15.75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 ht="15.75">
      <c r="A15" s="121"/>
      <c r="B15" s="121"/>
      <c r="C15" s="121"/>
      <c r="D15" s="121"/>
      <c r="E15" s="121"/>
      <c r="F15" s="121"/>
      <c r="G15" s="121"/>
      <c r="H15" s="121"/>
      <c r="I15" s="121"/>
    </row>
    <row r="16" spans="1:9" ht="15.75">
      <c r="A16" s="121"/>
      <c r="B16" s="121"/>
      <c r="C16" s="121"/>
      <c r="D16" s="121"/>
      <c r="E16" s="121"/>
      <c r="F16" s="121"/>
      <c r="G16" s="121"/>
      <c r="H16" s="121"/>
      <c r="I16" s="121"/>
    </row>
    <row r="17" spans="1:9" ht="15.75">
      <c r="A17" s="121"/>
      <c r="B17" s="121"/>
      <c r="C17" s="121"/>
      <c r="D17" s="121"/>
      <c r="E17" s="121"/>
      <c r="F17" s="121"/>
      <c r="G17" s="121"/>
      <c r="H17" s="121"/>
      <c r="I17" s="121"/>
    </row>
    <row r="18" spans="1:9" ht="15.75">
      <c r="A18" s="121"/>
      <c r="B18" s="121"/>
      <c r="C18" s="121"/>
      <c r="D18" s="121"/>
      <c r="E18" s="121"/>
      <c r="F18" s="121"/>
      <c r="G18" s="121"/>
      <c r="H18" s="121"/>
      <c r="I18" s="121"/>
    </row>
    <row r="19" spans="1:9" ht="15.75">
      <c r="A19" s="121"/>
      <c r="B19" s="121"/>
      <c r="C19" s="121"/>
      <c r="D19" s="121"/>
      <c r="E19" s="121"/>
      <c r="F19" s="121"/>
      <c r="G19" s="121"/>
      <c r="H19" s="121"/>
      <c r="I19" s="121"/>
    </row>
    <row r="20" spans="1:9" ht="15.75">
      <c r="A20" s="121"/>
      <c r="B20" s="121"/>
      <c r="C20" s="121"/>
      <c r="D20" s="121"/>
      <c r="E20" s="121"/>
      <c r="F20" s="121"/>
      <c r="G20" s="121"/>
      <c r="H20" s="121"/>
      <c r="I20" s="121"/>
    </row>
    <row r="21" spans="1:9" ht="15.75">
      <c r="A21" s="121"/>
      <c r="B21" s="121"/>
      <c r="C21" s="121"/>
      <c r="D21" s="121"/>
      <c r="E21" s="121"/>
      <c r="F21" s="121"/>
      <c r="G21" s="121"/>
      <c r="H21" s="121"/>
      <c r="I21" s="121"/>
    </row>
    <row r="22" spans="1:9" ht="15.75">
      <c r="A22" s="121"/>
      <c r="B22" s="121"/>
      <c r="C22" s="121"/>
      <c r="D22" s="121"/>
      <c r="E22" s="121"/>
      <c r="F22" s="121"/>
      <c r="G22" s="121"/>
      <c r="H22" s="121"/>
      <c r="I22" s="121"/>
    </row>
    <row r="23" spans="1:9" ht="15.75">
      <c r="A23" s="121"/>
      <c r="B23" s="121"/>
      <c r="C23" s="121"/>
      <c r="D23" s="121"/>
      <c r="E23" s="121"/>
      <c r="F23" s="121"/>
      <c r="G23" s="121"/>
      <c r="H23" s="121"/>
      <c r="I23" s="121"/>
    </row>
    <row r="24" spans="1:9" ht="15.75">
      <c r="A24" s="121"/>
      <c r="B24" s="121"/>
      <c r="C24" s="121"/>
      <c r="D24" s="121"/>
      <c r="E24" s="121"/>
      <c r="F24" s="121"/>
      <c r="G24" s="121"/>
      <c r="H24" s="121"/>
      <c r="I24" s="121"/>
    </row>
    <row r="25" spans="1:9" ht="15.75">
      <c r="A25" s="121"/>
      <c r="B25" s="121"/>
      <c r="C25" s="121"/>
      <c r="D25" s="121"/>
      <c r="E25" s="121"/>
      <c r="F25" s="121"/>
      <c r="G25" s="121"/>
      <c r="H25" s="121"/>
      <c r="I25" s="121"/>
    </row>
    <row r="26" spans="1:9" ht="15.75">
      <c r="A26" s="121"/>
      <c r="B26" s="121"/>
      <c r="C26" s="121"/>
      <c r="D26" s="121"/>
      <c r="E26" s="121"/>
      <c r="F26" s="121"/>
      <c r="G26" s="121"/>
      <c r="H26" s="121"/>
      <c r="I26" s="121"/>
    </row>
    <row r="27" spans="1:9" ht="15.75">
      <c r="A27" s="121"/>
      <c r="B27" s="121"/>
      <c r="C27" s="121"/>
      <c r="D27" s="121"/>
      <c r="E27" s="121"/>
      <c r="F27" s="121"/>
      <c r="G27" s="121"/>
      <c r="H27" s="121"/>
      <c r="I27" s="121"/>
    </row>
    <row r="28" spans="1:9" ht="15.75">
      <c r="A28" s="121"/>
      <c r="B28" s="121"/>
      <c r="C28" s="121"/>
      <c r="D28" s="121"/>
      <c r="E28" s="121"/>
      <c r="F28" s="121"/>
      <c r="G28" s="121"/>
      <c r="H28" s="121"/>
      <c r="I28" s="121"/>
    </row>
    <row r="29" spans="1:9" ht="15.75">
      <c r="A29" s="121"/>
      <c r="B29" s="121"/>
      <c r="C29" s="121"/>
      <c r="D29" s="121"/>
      <c r="E29" s="121"/>
      <c r="F29" s="121"/>
      <c r="G29" s="121"/>
      <c r="H29" s="121"/>
      <c r="I29" s="121"/>
    </row>
    <row r="30" spans="1:9" ht="15.75">
      <c r="A30" s="121"/>
      <c r="B30" s="121"/>
      <c r="C30" s="121"/>
      <c r="D30" s="121"/>
      <c r="E30" s="121"/>
      <c r="F30" s="121"/>
      <c r="G30" s="121"/>
      <c r="H30" s="121"/>
      <c r="I30" s="121"/>
    </row>
    <row r="31" spans="1:9" ht="15.75">
      <c r="A31" s="121"/>
      <c r="B31" s="121"/>
      <c r="C31" s="121"/>
      <c r="D31" s="121"/>
      <c r="E31" s="121"/>
      <c r="F31" s="121"/>
      <c r="G31" s="121"/>
      <c r="H31" s="121"/>
      <c r="I31" s="121"/>
    </row>
    <row r="32" spans="1:9" ht="15.75">
      <c r="A32" s="121"/>
      <c r="B32" s="121"/>
      <c r="C32" s="121"/>
      <c r="D32" s="121"/>
      <c r="E32" s="121"/>
      <c r="F32" s="121"/>
      <c r="G32" s="121"/>
      <c r="H32" s="121"/>
      <c r="I32" s="121"/>
    </row>
    <row r="33" spans="1:9" ht="15.75">
      <c r="A33" s="121"/>
      <c r="B33" s="121"/>
      <c r="C33" s="121"/>
      <c r="D33" s="121"/>
      <c r="E33" s="121"/>
      <c r="F33" s="121"/>
      <c r="G33" s="121"/>
      <c r="H33" s="121"/>
      <c r="I33" s="121"/>
    </row>
    <row r="34" spans="1:9" ht="15.75">
      <c r="A34" s="121"/>
      <c r="B34" s="121"/>
      <c r="C34" s="121"/>
      <c r="D34" s="121"/>
      <c r="E34" s="121"/>
      <c r="F34" s="121"/>
      <c r="G34" s="121"/>
      <c r="H34" s="121"/>
      <c r="I34" s="121"/>
    </row>
    <row r="35" spans="1:9" ht="15.75">
      <c r="A35" s="121"/>
      <c r="B35" s="121"/>
      <c r="C35" s="121"/>
      <c r="D35" s="121"/>
      <c r="E35" s="121"/>
      <c r="F35" s="121"/>
      <c r="G35" s="121"/>
      <c r="H35" s="121"/>
      <c r="I35" s="121"/>
    </row>
  </sheetData>
  <sheetProtection/>
  <mergeCells count="5">
    <mergeCell ref="A1:J1"/>
    <mergeCell ref="A3:A4"/>
    <mergeCell ref="B3:D3"/>
    <mergeCell ref="F3:G3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Жилкина Н.М.</dc:creator>
  <cp:keywords/>
  <dc:description/>
  <cp:lastModifiedBy>Sovet</cp:lastModifiedBy>
  <cp:lastPrinted>2016-11-15T04:18:19Z</cp:lastPrinted>
  <dcterms:created xsi:type="dcterms:W3CDTF">1996-10-08T23:32:33Z</dcterms:created>
  <dcterms:modified xsi:type="dcterms:W3CDTF">2016-11-18T12:53:13Z</dcterms:modified>
  <cp:category/>
  <cp:version/>
  <cp:contentType/>
  <cp:contentStatus/>
</cp:coreProperties>
</file>